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fileSharing readOnlyRecommended="1"/>
  <workbookPr defaultThemeVersion="166925"/>
  <mc:AlternateContent xmlns:mc="http://schemas.openxmlformats.org/markup-compatibility/2006">
    <mc:Choice Requires="x15">
      <x15ac:absPath xmlns:x15ac="http://schemas.microsoft.com/office/spreadsheetml/2010/11/ac" url="https://myguilford.sharepoint.com/sites/ContinuumofCare/Shared Documents/General/CoC Documents - Staff/Grant Applications &amp; Management/HUD NOFO/FY 2026 NOFO/NOFO Scorecards/"/>
    </mc:Choice>
  </mc:AlternateContent>
  <xr:revisionPtr revIDLastSave="5297" documentId="8_{0BEC2204-72AE-4C87-9BE5-EDD03369CA9E}" xr6:coauthVersionLast="47" xr6:coauthVersionMax="47" xr10:uidLastSave="{D007314A-E2E8-4F6B-A3A7-661CD6E9306B}"/>
  <bookViews>
    <workbookView xWindow="57480" yWindow="-120" windowWidth="29040" windowHeight="15720" firstSheet="21" activeTab="16" xr2:uid="{00000000-000D-0000-FFFF-FFFF00000000}"/>
  </bookViews>
  <sheets>
    <sheet name="Cover Sheet" sheetId="9" r:id="rId1"/>
    <sheet name="Housing First " sheetId="14" state="hidden" r:id="rId2"/>
    <sheet name="New-PSH" sheetId="11" state="hidden" r:id="rId3"/>
    <sheet name="New-PH-RRH" sheetId="15" state="hidden" r:id="rId4"/>
    <sheet name="New-TH-PH-RRH" sheetId="10" state="hidden" r:id="rId5"/>
    <sheet name="New-SSO-CE" sheetId="12" state="hidden" r:id="rId6"/>
    <sheet name="New-HMIS" sheetId="4" state="hidden" r:id="rId7"/>
    <sheet name="All Project Eligibility" sheetId="27" r:id="rId8"/>
    <sheet name="SSO Stand Alone-New" sheetId="20" r:id="rId9"/>
    <sheet name="SSO-Street Outreach-New" sheetId="28" r:id="rId10"/>
    <sheet name="SSO-CE New" sheetId="22" r:id="rId11"/>
    <sheet name="Transitional Housing-New" sheetId="19" r:id="rId12"/>
    <sheet name="PH-PSH New" sheetId="23" r:id="rId13"/>
    <sheet name="PH-RRH New" sheetId="24" r:id="rId14"/>
    <sheet name="HMIS New" sheetId="26" r:id="rId15"/>
    <sheet name="esnaps- SSO-Stand Alone" sheetId="33" r:id="rId16"/>
    <sheet name="esnaps- SSO-Street Outreach" sheetId="32" r:id="rId17"/>
    <sheet name="esnaps- SSO-CE" sheetId="31" r:id="rId18"/>
    <sheet name="esnaps- PH-PSH" sheetId="30" r:id="rId19"/>
    <sheet name="esnaps- PH-RRH" sheetId="34" r:id="rId20"/>
    <sheet name="esnaps- Transitional Housing" sheetId="29" r:id="rId21"/>
    <sheet name="esnaps-HMIS" sheetId="35"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3" l="1"/>
  <c r="D36" i="32"/>
  <c r="D43" i="34"/>
  <c r="D46" i="29"/>
  <c r="D35" i="35"/>
  <c r="D8" i="26"/>
  <c r="D8" i="24"/>
  <c r="D8" i="23"/>
  <c r="D8" i="19"/>
  <c r="D8" i="22"/>
  <c r="D8" i="28"/>
  <c r="D8" i="20"/>
  <c r="C21" i="20"/>
  <c r="B13" i="9"/>
  <c r="B12" i="9"/>
  <c r="D11" i="27"/>
  <c r="D26" i="34"/>
  <c r="D28" i="29"/>
  <c r="C21" i="26"/>
  <c r="C21" i="24"/>
  <c r="C21" i="19"/>
  <c r="D28" i="31"/>
  <c r="D32" i="34"/>
  <c r="D28" i="33"/>
  <c r="D29" i="30"/>
  <c r="D34" i="35"/>
  <c r="D17" i="35"/>
  <c r="D12" i="35"/>
  <c r="D35" i="30"/>
  <c r="D12" i="30"/>
  <c r="D12" i="31"/>
  <c r="D28" i="32"/>
  <c r="D34" i="29"/>
  <c r="D41" i="34"/>
  <c r="D28" i="35"/>
  <c r="D17" i="33"/>
  <c r="D34" i="33"/>
  <c r="D12" i="34"/>
  <c r="D44" i="29"/>
  <c r="D41" i="30"/>
  <c r="D17" i="32"/>
  <c r="D46" i="30"/>
  <c r="D12" i="29"/>
  <c r="D12" i="33"/>
  <c r="D12" i="32"/>
  <c r="D17" i="30"/>
  <c r="D48" i="30" s="1"/>
  <c r="D17" i="29"/>
  <c r="D20" i="19"/>
  <c r="D14" i="19"/>
  <c r="D20" i="20"/>
  <c r="D14" i="20"/>
  <c r="D20" i="26"/>
  <c r="D14" i="26"/>
  <c r="D20" i="23"/>
  <c r="D14" i="23"/>
  <c r="D20" i="22"/>
  <c r="D14" i="22"/>
  <c r="D14" i="28"/>
  <c r="D20" i="28"/>
  <c r="D39" i="29"/>
  <c r="D17" i="31"/>
  <c r="D22" i="35"/>
  <c r="D37" i="34"/>
  <c r="D20" i="24"/>
  <c r="D17" i="34"/>
  <c r="D14" i="24"/>
  <c r="D34" i="32"/>
  <c r="D33" i="31"/>
  <c r="D49" i="15"/>
  <c r="D10" i="14"/>
  <c r="D40" i="4"/>
  <c r="D46" i="10"/>
  <c r="D43" i="11"/>
  <c r="D33" i="12"/>
  <c r="D22" i="26" l="1"/>
  <c r="D22" i="24"/>
  <c r="D22" i="23"/>
  <c r="D22" i="19"/>
  <c r="D22" i="22"/>
  <c r="D22" i="28"/>
  <c r="D22" i="20"/>
  <c r="D35" i="31"/>
</calcChain>
</file>

<file path=xl/sharedStrings.xml><?xml version="1.0" encoding="utf-8"?>
<sst xmlns="http://schemas.openxmlformats.org/spreadsheetml/2006/main" count="1939" uniqueCount="360">
  <si>
    <t>Agency Name:</t>
  </si>
  <si>
    <t>Project Information</t>
  </si>
  <si>
    <t>Project Name:</t>
  </si>
  <si>
    <t>Project Type:</t>
  </si>
  <si>
    <t>Agency's Funding Request:</t>
  </si>
  <si>
    <t>Funding Recommendation by Reviewer:</t>
  </si>
  <si>
    <t>Project Eligibility Threshold Met</t>
  </si>
  <si>
    <t>Yes/No</t>
  </si>
  <si>
    <t>All Project Eligibility Points Awarded</t>
  </si>
  <si>
    <t>Project Application Information Points Awarded</t>
  </si>
  <si>
    <t>Project Application (e-snaps ONLY) Points Awarded</t>
  </si>
  <si>
    <t>Total Points without e-Snaps Project Application</t>
  </si>
  <si>
    <t>Total Points with e-Snaps Project Application</t>
  </si>
  <si>
    <t>Project Expansion Applications Only (Not Scored/Informational Only)</t>
  </si>
  <si>
    <t>Is this a 'Project Expansion' of a an eligible renewal project? 
(Project Application)</t>
  </si>
  <si>
    <t>Will this project increase the number of program participants? 
(Project Application)</t>
  </si>
  <si>
    <t>Will this project provide additional supportive services to program participants? 
(Project Application)</t>
  </si>
  <si>
    <t>New Project Funding Type</t>
  </si>
  <si>
    <t>Select Type (place 'X' in appropriate row)</t>
  </si>
  <si>
    <t>Bonus (SSO, TH, PH-RRH, PH-PSH, SSO-CE, HMIS)</t>
  </si>
  <si>
    <t>DV Bonus (TH, PH-RRH, or SSO-CE)</t>
  </si>
  <si>
    <t>New Project created through reallocated funds (any project type)</t>
  </si>
  <si>
    <t>Transition Grant created through reallocated funds (eligible renewal projects transitioning from one component to another.)</t>
  </si>
  <si>
    <t>Maximum Points Chart</t>
  </si>
  <si>
    <t>Maximum Points Available</t>
  </si>
  <si>
    <t>Maximum Points Available (esnaps ONLY)</t>
  </si>
  <si>
    <t>PSH</t>
  </si>
  <si>
    <t>RRH</t>
  </si>
  <si>
    <t>SSO-Street Outreach</t>
  </si>
  <si>
    <t>SSO-Stand Alone</t>
  </si>
  <si>
    <t>SSO-CE</t>
  </si>
  <si>
    <t>TH</t>
  </si>
  <si>
    <t>HMIS</t>
  </si>
  <si>
    <t xml:space="preserve">Housing First
</t>
  </si>
  <si>
    <t>Source of Information</t>
  </si>
  <si>
    <t>Allowable Points</t>
  </si>
  <si>
    <t>Points Received</t>
  </si>
  <si>
    <t>Comments</t>
  </si>
  <si>
    <t>Does the project quickly move participants into permanent housing?</t>
  </si>
  <si>
    <t>Project Application: Housing First, Question 3B-5a</t>
  </si>
  <si>
    <t xml:space="preserve">If YES = 5 points 
If NO = 0 points </t>
  </si>
  <si>
    <t>Does the project screen out program participants who have the following barriers? [Having too little or little income, Active substance use or history of substance use, Untreated mental health concerns, Having a criminal record except for state-mandated exceptions, History of victimization (e.g., domestic violence, sexual assault, childhood abuse)]</t>
  </si>
  <si>
    <t>Project Application: Housing First, Question 3B-5b</t>
  </si>
  <si>
    <t xml:space="preserve">
If none of the above checked =  0 points                   All other boxes/items checked =  5 points</t>
  </si>
  <si>
    <t>Will the project terminate program participants for any of the following reasons? [Failure to participate in supportive services, Failure to make progress on a service plan, Loss of income or failure to increase income, or any other activity not covered in a lease agreement, typically found for unassisted persons in the project’s geographic area]</t>
  </si>
  <si>
    <t>Project Application: Housing First, Question 3B-5c</t>
  </si>
  <si>
    <t>If none of the above checked = 0 points                                    All other boxes/items checked =  5 points</t>
  </si>
  <si>
    <t>Does the project follow a Housing First Approach?</t>
  </si>
  <si>
    <t>Project Application: Housing First, Question 3B-5d</t>
  </si>
  <si>
    <t>Does the agency's policies and procedures comport to the Housing First Approach regulation?</t>
  </si>
  <si>
    <t>NC 504 Housing First Assessment Report; Supplemental Information - Housing First Assessment (New Applicants Only)</t>
  </si>
  <si>
    <t>Did the agency submit all of the required documents for the Housing First Assessment?</t>
  </si>
  <si>
    <t>Did the agency complete the Housing First Assessment checklist?</t>
  </si>
  <si>
    <t>TOTAL ALLOWABLE POINTS</t>
  </si>
  <si>
    <t xml:space="preserve">REVIEWER TOTAL </t>
  </si>
  <si>
    <t>Experience of Applicant, Subrecipient(s) and Other Partners</t>
  </si>
  <si>
    <t>Did the applicant agency describe the organization's (and subrecipient(s) if applicable) experience in effectively utilizing federal funds and performing the activities proposed in the application?</t>
  </si>
  <si>
    <t>Project Application: Screen 2B, Question 1</t>
  </si>
  <si>
    <r>
      <t>Does Not Address Expectations/Requirements: 0</t>
    </r>
    <r>
      <rPr>
        <b/>
        <sz val="11"/>
        <color rgb="FF000000"/>
        <rFont val="Calibri"/>
        <family val="2"/>
      </rPr>
      <t xml:space="preserve"> 
</t>
    </r>
    <r>
      <rPr>
        <sz val="11"/>
        <color rgb="FF000000"/>
        <rFont val="Calibri"/>
        <family val="2"/>
      </rPr>
      <t xml:space="preserve"> Minimally Addresses Expectations/Requirements: 2.5 </t>
    </r>
    <r>
      <rPr>
        <b/>
        <sz val="11"/>
        <color rgb="FF000000"/>
        <rFont val="Calibri"/>
        <family val="2"/>
      </rPr>
      <t xml:space="preserve"> 
</t>
    </r>
    <r>
      <rPr>
        <sz val="11"/>
        <color rgb="FF000000"/>
        <rFont val="Calibri"/>
        <family val="2"/>
      </rPr>
      <t xml:space="preserve"> Adequately Addresses Expectations/Requirements: 5
 Exceeds Expectations/Requirements: 10  </t>
    </r>
  </si>
  <si>
    <t>Did the applicant agency describe the organization's (and subrecipient(s) if applicable)  experience in leveraging Federal, State, local and private sector funds?</t>
  </si>
  <si>
    <t>Project Application:  Screen 2B, Question 2</t>
  </si>
  <si>
    <t xml:space="preserve">Does Not Address Expectations/Requirements: 0 
 Minimally Addresses Expectations/Requirements: 2.5  
 Adequately Addresses Expectations/Requirements: 5
 Exceeds Expectations/Requirements: 10  </t>
  </si>
  <si>
    <t>Did the applicant agency describe the organization's (and subrecipient(s) if applicable) financial management?</t>
  </si>
  <si>
    <t>Project Application: Screen 2B, Question 3</t>
  </si>
  <si>
    <r>
      <t>Does Not Address Expectations/Requirements: 0 
 Minimally Addresses Expectations/Requirements:</t>
    </r>
    <r>
      <rPr>
        <b/>
        <sz val="11"/>
        <color rgb="FF000000"/>
        <rFont val="Calibri"/>
        <family val="2"/>
      </rPr>
      <t xml:space="preserve"> </t>
    </r>
    <r>
      <rPr>
        <sz val="11"/>
        <color rgb="FF000000"/>
        <rFont val="Calibri"/>
        <family val="2"/>
      </rPr>
      <t>2.5  
 Adequately Addresses Expectations/Requirements:</t>
    </r>
    <r>
      <rPr>
        <b/>
        <sz val="11"/>
        <color rgb="FF000000"/>
        <rFont val="Calibri"/>
        <family val="2"/>
      </rPr>
      <t xml:space="preserve"> </t>
    </r>
    <r>
      <rPr>
        <sz val="11"/>
        <color rgb="FF000000"/>
        <rFont val="Calibri"/>
        <family val="2"/>
      </rPr>
      <t xml:space="preserve">5
 Exceeds Expectations/Requirements: 10  </t>
    </r>
  </si>
  <si>
    <t>Are there any unresolved HUD monitoring or OIG audit findings for any HUD grants (including ESG) under the organization?</t>
  </si>
  <si>
    <t>Project Application: Screen 2B, Question 4</t>
  </si>
  <si>
    <t xml:space="preserve">If YES = enter negative ten (-10) points 
If NO = 10 points </t>
  </si>
  <si>
    <t>Did the applicant agency describe the unresolved monitoring or audit findings?</t>
  </si>
  <si>
    <t>Project Application: Screen 2B, Question 4a</t>
  </si>
  <si>
    <t xml:space="preserve">If response to above question is NO, enter zero (0)
 Minimally Addresses Expectations/Requirements: 2.5  
 Adequately Addresses Expectations/Requirements: 5
</t>
  </si>
  <si>
    <t>Will funds requested in this new project application replace state or local government funds (24 CFR 578.87 (a))?</t>
  </si>
  <si>
    <t>Project Application</t>
  </si>
  <si>
    <t xml:space="preserve">If YES = 0 points 
If NO = 5 points </t>
  </si>
  <si>
    <t>Is your organization, or subrecipient, a victim service provider as defined in 24 CFR 578.3?</t>
  </si>
  <si>
    <t>For Information Purposes Only</t>
  </si>
  <si>
    <t>Did the applicant agency provide a description that addresses the entire scope of the proposed project?</t>
  </si>
  <si>
    <t>Did the applicant agency provide a timeline for rapid implementation for the proposed project in the chart from the  date of the execution of the grant agreement?</t>
  </si>
  <si>
    <r>
      <t>Timeline Does Not Address Expectations: 0 
Timeline Minimally Addresses Expectations:2.5</t>
    </r>
    <r>
      <rPr>
        <b/>
        <sz val="11"/>
        <color rgb="FF000000"/>
        <rFont val="Calibri"/>
        <family val="2"/>
      </rPr>
      <t xml:space="preserve">  
</t>
    </r>
    <r>
      <rPr>
        <sz val="11"/>
        <color rgb="FF000000"/>
        <rFont val="Calibri"/>
        <family val="2"/>
      </rPr>
      <t xml:space="preserve">Timeline Adequately Addresses Expectations:5
Timeline Exceeds Expectations: 10  </t>
    </r>
  </si>
  <si>
    <t>Did the applicant agency identify all populations they intend to serve?</t>
  </si>
  <si>
    <t>Will the project engage/ be involved in the CoC's Coordinated Entry Process or if a victim service provider, will they use an alternate Coordinated Entry Process that follows HUD's guidelines?</t>
  </si>
  <si>
    <t xml:space="preserve">If YES = 10 points 
If NO = 0 points </t>
  </si>
  <si>
    <t>Will the program participants be required to live in a specific structure, unit, or locality at any time while in the program?</t>
  </si>
  <si>
    <t>Is this project 100% Dedicated or Dedicated/Dedicated PLUS? (definitions are under question)</t>
  </si>
  <si>
    <t>Does the applicant agency participate or plan to participate in the CoC?</t>
  </si>
  <si>
    <t>NC 504 CoC meeting, subcommittee, and workgroup attendance logs (supplemental information)</t>
  </si>
  <si>
    <t xml:space="preserve">Does not participate: 0 
Membership pending and/or minimally participates 25%-50% in meetings, workgroups, etc.:=2.5  
Participates in 51%-75% in meetings, workgroups, etc.: 5
Participates in more than 75% in meetings, workgroups, etc.: 10  </t>
  </si>
  <si>
    <t>Supportive Services for Program Participants</t>
  </si>
  <si>
    <t>Did the applicant agency describe how program participants will be assisted to obtain and remain in permanent housing?</t>
  </si>
  <si>
    <t>Did the applicant agency describe the specific plan to coordinate and integrate with other mainstream health, social services, and employment programs for which program participants may be eligible?</t>
  </si>
  <si>
    <t>Did the applicant agency indicate who will provide the supportive services and how often they will be provided?</t>
  </si>
  <si>
    <t>Did this project include transportation assistance to program participants to attend mainstream benefit appointments, employment training, or jobs?</t>
  </si>
  <si>
    <t xml:space="preserve">Project Application: </t>
  </si>
  <si>
    <t>Did this project include an annual follow-up with program participants to ensure mainstream benefits are received and renewed?</t>
  </si>
  <si>
    <t>Will program participants have access to SSI/SSDI technical assistance provided by the project applicant, subrecipient, or partner agency?</t>
  </si>
  <si>
    <t>Project Application:</t>
  </si>
  <si>
    <t>Has the staff person providing the technical assistance completed SOAR training in the past 24 months?</t>
  </si>
  <si>
    <t>Housing Type and Location</t>
  </si>
  <si>
    <t>Did the agency specify the housing type/structures including maximum number of Units and Beds available for program participants at the selected housing site?</t>
  </si>
  <si>
    <t xml:space="preserve">Project Application </t>
  </si>
  <si>
    <t>Yes =10
 No = 0</t>
  </si>
  <si>
    <t>Applicant agency reported a higher number of units and beds than the number of households (units), and persons (beds) entered on Screen 5A and Screen 5B.</t>
  </si>
  <si>
    <t xml:space="preserve">If Yes  = 0 points 
If No = 10 points 
</t>
  </si>
  <si>
    <t>Will more than 16 persons live in a single structure?</t>
  </si>
  <si>
    <t>Did the project narrative in Question 7, describe the local market conditions that necessitate a project of this size.</t>
  </si>
  <si>
    <t xml:space="preserve">If response to above question is NO, enter zero (0)
 Minimally Addresses Expectations/Requirements: 2.5 
 Adequately Addresses Expectations/Requirements: 5
</t>
  </si>
  <si>
    <t>Did the project narrative in Question 7, describe how the project will be integrated into the neighborhood.</t>
  </si>
  <si>
    <t>Funding Request</t>
  </si>
  <si>
    <t>Will it be feasible for the project to be under grant agreement by September 15, 2026?</t>
  </si>
  <si>
    <t>If YES = 5 points 
If NO = 0 points (Project ineligible to apply)</t>
  </si>
  <si>
    <t>Applicant agency selected a grant term of  1-year term and a initial term of nor more than 12-months?</t>
  </si>
  <si>
    <t>Does the overall cost in each budget line item seem reasonable for the full scope of the project proposed? (Unit cost/ Bed cost are based on FMR.)</t>
  </si>
  <si>
    <t>Did the applicant agency document required match of no less that 25% of total assistance requested for this project  (excluding leasing costs)?</t>
  </si>
  <si>
    <t>Leadership &amp; Fairnes</t>
  </si>
  <si>
    <t>Agency described how they involve individuals from a broad range of backgrounds in its Board of Directors, subcommittees, or advisory/program planning groups, and explain how the agency collects input from all persons that may not have traditionally participated in these processes.</t>
  </si>
  <si>
    <t>Board of Directors List, NC 504 Supplemental Information</t>
  </si>
  <si>
    <t xml:space="preserve">Applying agency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t>
  </si>
  <si>
    <t>NC 504 Supplemental Information, Agency Training Logs</t>
  </si>
  <si>
    <t>Applying agency described how the agency has policies in place to ensure that all individuals and households are treated with respect, are safe, and have access to programs and services.</t>
  </si>
  <si>
    <t>NC 504 Supplemental Information, Non-Discrimination Policy and Equal Access Policy</t>
  </si>
  <si>
    <t>Agnecy described how the agency involves individuals who have direct knowledge of the issues your programs address in its Board of Directors. Explain how your agency gathers input from these individuals and how they are involved in planning or carrying out programs..</t>
  </si>
  <si>
    <t xml:space="preserve">Board of Directors List and NC 504 Supplemental Information </t>
  </si>
  <si>
    <t>Agency described how the agency’s leadership and staff reflect a broad range of backgrounds and how individuals with relevant firsthand knowledge of homelessness are involved in planning, delivering services or programs.</t>
  </si>
  <si>
    <t xml:space="preserve">Organizational Staff list and NC 504 Supplemental Information </t>
  </si>
  <si>
    <t xml:space="preserve">TOTAL ALLOWABLE POINTS </t>
  </si>
  <si>
    <t>Project Application: Screen 3A, Question 8</t>
  </si>
  <si>
    <t>Project Application: Screen 3A, Question 7</t>
  </si>
  <si>
    <t>Project Application: Screen 3B, Question 1</t>
  </si>
  <si>
    <t>Project Application: Screen 3B, Question 2</t>
  </si>
  <si>
    <r>
      <t>Timeline Does Not Address Expectations: 0</t>
    </r>
    <r>
      <rPr>
        <b/>
        <sz val="11"/>
        <color rgb="FF000000"/>
        <rFont val="Calibri"/>
        <family val="2"/>
      </rPr>
      <t xml:space="preserve"> 
</t>
    </r>
    <r>
      <rPr>
        <sz val="11"/>
        <color rgb="FF000000"/>
        <rFont val="Calibri"/>
        <family val="2"/>
      </rPr>
      <t xml:space="preserve">Timeline Minimally Addresses Expectations:2.5  
Timeline Adequately Addresses Expectations:5
Timeline Exceeds Expectations: 10  </t>
    </r>
  </si>
  <si>
    <t>Project Application: Screen 3B, Question 3</t>
  </si>
  <si>
    <t>Project Application: Screen 3B, Question 4</t>
  </si>
  <si>
    <t>Project Application: Screen 3B,  Question 6</t>
  </si>
  <si>
    <t>Does the applicant agency participate in the CoC?</t>
  </si>
  <si>
    <t>Project Application: Screen 4A, Question 1</t>
  </si>
  <si>
    <t>Project Application:  Screen 4A, Question 2</t>
  </si>
  <si>
    <t>Project Application: Screen 4A, Question 3 (Chart)</t>
  </si>
  <si>
    <t>Project Application: Screen 4A, Question 4</t>
  </si>
  <si>
    <t>Project Application: Screen 4A, Question 5</t>
  </si>
  <si>
    <t>Project Application: Screen 4A, Question 6</t>
  </si>
  <si>
    <t>Project Application Screen 4A, Question 6a</t>
  </si>
  <si>
    <t>Project Application Screen 4B Question 1 and 2</t>
  </si>
  <si>
    <t>Yes = 10
 No = 0</t>
  </si>
  <si>
    <t>Project Application: Screen 4B, Question 2a-2b should correlate with Screen 5A and 5B</t>
  </si>
  <si>
    <t>Project Application: Screen 3B, Question 7</t>
  </si>
  <si>
    <t>Project Application: Screen 3B, Question 7a</t>
  </si>
  <si>
    <t>Project Application: Screen 3B, Question 7b</t>
  </si>
  <si>
    <t>Project Application: Screen 6A. Funding Request, Question 1</t>
  </si>
  <si>
    <t>Project Application: Screen 6A. Funding Request, Question 4 and 6</t>
  </si>
  <si>
    <t>Project Application: Part 6 and Summary Budget</t>
  </si>
  <si>
    <t xml:space="preserve">If YES = 10 points 
If NO = 0 points   </t>
  </si>
  <si>
    <t>Project Application: Screen 6I</t>
  </si>
  <si>
    <t>Inclusion Initiatives</t>
  </si>
  <si>
    <t>Agnecy described how they involves individuals from a broad range of backgrounds in its Board of Directors, subcommittees, or advisory/program planning groups, and explain how the agency collects input from groups that may not have traditionally participated in these processes.</t>
  </si>
  <si>
    <t>Agnecy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for all groups</t>
  </si>
  <si>
    <t>Agency described how the agency has policies in place to ensure that all individuals and households are treated with respect, are safe, and have access to programs and services, regardless of personal characteristics.</t>
  </si>
  <si>
    <t>Agency described how the agency’s leadership and staff reflect a broad range of backgrounds and how individuals with relevant firsthand knowledge are involved in planning, delivering, or managing programs</t>
  </si>
  <si>
    <r>
      <rPr>
        <b/>
        <sz val="11"/>
        <color rgb="FF000000"/>
        <rFont val="Calibri"/>
        <family val="2"/>
      </rPr>
      <t>Violence Against Women Act (VAWA):</t>
    </r>
    <r>
      <rPr>
        <sz val="11"/>
        <color rgb="FF000000"/>
        <rFont val="Calibri"/>
        <family val="2"/>
      </rPr>
      <t xml:space="preserve"> Agency has clear policies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r>
  </si>
  <si>
    <t xml:space="preserve">Agency Policies and Procedures and NC 504 Supplemental Information </t>
  </si>
  <si>
    <t>Does the applicant demonstrate that the proposed project's provision of tenant-based rental assistance will help individuals and families achieve self-sufficiency within 3 months or up to 24 months?</t>
  </si>
  <si>
    <t>Did the applicant describe 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t>
  </si>
  <si>
    <t>Has the applicant previously or currently operated homelessness projects where outcomes for employment income were improved compared to the average project in the CoC.</t>
  </si>
  <si>
    <t>Does the applicant 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</si>
  <si>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Will the applicant ensure that the average cost per household served is reasonable, consistent with 2 CFR 200.404, meaning that the costs for housing and services provided by the project are consistent with the population the project plans to serve.</t>
  </si>
  <si>
    <t>Budget</t>
  </si>
  <si>
    <t>Does the applicant demonstrate that the project will be supplemented with resources from other public or private sources, that may include mainstream health, social, and employment programs such as Medicare, Medicaid, SSI, and SNAP.</t>
  </si>
  <si>
    <r>
      <t xml:space="preserve">Timeline Does Not Address Expectations: 0 
Timeline Minimally Addresses Expectations:2.5 </t>
    </r>
    <r>
      <rPr>
        <b/>
        <sz val="11"/>
        <color rgb="FF000000"/>
        <rFont val="Calibri"/>
        <family val="2"/>
      </rPr>
      <t xml:space="preserve"> 
</t>
    </r>
    <r>
      <rPr>
        <sz val="11"/>
        <color rgb="FF000000"/>
        <rFont val="Calibri"/>
        <family val="2"/>
      </rPr>
      <t>Timeline Adequately Addresses Expectations:5
Timeline Exceeds Expectations: 10</t>
    </r>
    <r>
      <rPr>
        <b/>
        <sz val="11"/>
        <color rgb="FF000000"/>
        <rFont val="Calibri"/>
        <family val="2"/>
      </rPr>
      <t xml:space="preserve">  </t>
    </r>
  </si>
  <si>
    <r>
      <t xml:space="preserve">Did the applicant agency provide the funding source for all units and beds available (transitional and/or rapid rehousing) for program participants at the selected housing type and location? </t>
    </r>
    <r>
      <rPr>
        <i/>
        <sz val="11"/>
        <color theme="1"/>
        <rFont val="Calibri"/>
        <family val="2"/>
      </rPr>
      <t>To ensure capacity to meet this requirement, the CoC Program requires that Joint TH and PH-RRH applications propose at least twice as many PH-RRH units &amp; beds as TH units &amp; beds.</t>
    </r>
  </si>
  <si>
    <t>Project Application: Screen 4B, Question 3 and 4</t>
  </si>
  <si>
    <t xml:space="preserve">Meets CoC program requirements = 10 points 
Does not meet CoC program requirements = 0 points </t>
  </si>
  <si>
    <t>Project Application Screen 4B Question 2 and 4</t>
  </si>
  <si>
    <t>Yes = 5
 No = 0</t>
  </si>
  <si>
    <t xml:space="preserve">If Yes  = 0 points 
If No = 5 points 
</t>
  </si>
  <si>
    <t>Does the agency plan to commit provide/partner with other organizations to provide eligible supportive services that are necesary to assist program participants to obtain and maintain housing?</t>
  </si>
  <si>
    <t>Project Applcation:</t>
  </si>
  <si>
    <t>Does the agency have prior experience operating transitional housing or other projects successfully helping individuals and families to exit homelessness within 24 hours?</t>
  </si>
  <si>
    <t>Does the agency have pervious experience or currently operates transitional housing or another homelessness project, or has a plan to ensure at least 50% of participants exit to permanent housing within 24 months and at least 50% of participants exit with employment income as reflected on HMIS or another data system?</t>
  </si>
  <si>
    <t>Will the project be supplemented with resources from other public or private sources that may include mainstream health, social, and employment programs such as Medicare, Medicaid, SSI, and SNAP?</t>
  </si>
  <si>
    <t>Does the applicant demonstrate that the proposed project will require [articipants to take part in supportive services (e.g. case management, employment trainin, substance use treatment, etc.) in line with 24CFR 578.75 (h) and attached a supportive service agreement (contract, occupancy, agreement, lease or equivalent).</t>
  </si>
  <si>
    <t>Does the applicant demonstrate that the proposed project will provide 40 hours per week of customized services for each participant (e.g. case management, employments training, substance use treatment, etc.) and allows decrease in hours for employed participants? {Not required for disabled, or aged 62 or older}</t>
  </si>
  <si>
    <t>Does the applicant demonstrate that the average cost per household served for the project is reasonable, consistent with 2CFR 200.404</t>
  </si>
  <si>
    <t>If response to above question is NO, enter zero (0)
 Minimally Addresses Expectations/Requirements: 2.5  
 Adequately Addresses Expectations/Requirements: 5</t>
  </si>
  <si>
    <t>For Informational Purposes Only</t>
  </si>
  <si>
    <t>Will the coordinated entry process cover the CoC's entire geographic area?</t>
  </si>
  <si>
    <t>Project Application: Screen 3B, Question 4a</t>
  </si>
  <si>
    <t xml:space="preserve">If YES = 15 points 
If NO = 0 points </t>
  </si>
  <si>
    <t>Will the coordinated entry process be affirmatively marketed and easily accessible by individuals and families seeking assistance?</t>
  </si>
  <si>
    <t>Project Application: Screen 3B, Question 4b</t>
  </si>
  <si>
    <t>Did the applicant agency provide details of the advertisement strategy for the coordinated entry process and how it is designed to reach those with the highest barriers to accessing assistance?</t>
  </si>
  <si>
    <t>Project Application: Screen 3B, Question 4c</t>
  </si>
  <si>
    <t xml:space="preserve">Does Not Address Expectations/Requirements: 0 
 Minimally Addresses Expectations/Requirements: 5  
 Adequately Addresses Expectations/Requirements: 10
 Exceeds Expectations/Requirements: 15  </t>
  </si>
  <si>
    <t>Does the coordinated entry process use a comprehensive, standardized assessment process?</t>
  </si>
  <si>
    <t>Project Application: Screen 3B, Question 4d</t>
  </si>
  <si>
    <t>Did the applicant agency provide details of the referral process and how the coordinated entry process ensures program participants are directed to appropriate housing and services?</t>
  </si>
  <si>
    <t>Project Application: Screen 3B, Question 4e</t>
  </si>
  <si>
    <t>If the coordinated entry process includes differences in access, entry, assessment, or referral for certain subpopulations, are those differences limited only to the following five groups?: (1) adults without children, (2) adults accompanied by children, (3) unaccompanied youth, (4) households fleeing domestic violence, dating violence, sexual assault, stalking, or other dangerous or life-threatening conditions (including human trafficking), and (5) persons at risk of homelessness?</t>
  </si>
  <si>
    <t>Project Application: Screen 3B, Question 4f</t>
  </si>
  <si>
    <t>Project Application: Screen 2B, Question 2</t>
  </si>
  <si>
    <t>Did the applicant agency describe the organization's (and subrecipient(s), if applicable) financial management?</t>
  </si>
  <si>
    <t xml:space="preserve">Timeline Does Not Address Expectations: 0 
Timeline Minimally Addresses Expectations:2.5  
Timeline Adequately Addresses Expectations:5
Timeline Exceeds Expectations: 10  </t>
  </si>
  <si>
    <t>Did the applicant agencies project increase HMIS functionality?</t>
  </si>
  <si>
    <t>Project Application: Screen 3C, Question 2</t>
  </si>
  <si>
    <t>Did applicant agency describe how expansion will increase HMIS functionality? (If yes to above question)</t>
  </si>
  <si>
    <t>Project Application: Screen 3C, Question 2a</t>
  </si>
  <si>
    <t xml:space="preserve">If NO to question 3C-2, N/A: 0 
 Minimally Addresses Expectations/Requirements: 2.5  
 Exceeds Expectations/Requirements: 5  </t>
  </si>
  <si>
    <t>Will this project increase geographic coverage of HMIS?</t>
  </si>
  <si>
    <t>Project Application: Screen 3C, Question 3</t>
  </si>
  <si>
    <t>Will this project increase number of HMIS users in each of the following agencies.</t>
  </si>
  <si>
    <t>Project Application:  Screen 3C, Question 4</t>
  </si>
  <si>
    <t>Implementation of HMIS</t>
  </si>
  <si>
    <t>Is the HMIS currently programmed to collect all Universal Data Elements (UDEs) as set forth in the 2024 HMIS Data Standard Manual?</t>
  </si>
  <si>
    <t>Does HMIS produce all HUD-required reports and provide data needed for HUD reporting? (Details under question)</t>
  </si>
  <si>
    <t>Is the applicant agencies HMIS capable of generating all reports required by Federal partners including HUD, VA, and HHS?</t>
  </si>
  <si>
    <t>Project Application: Screen 4A, Question 3</t>
  </si>
  <si>
    <t>Does the applicant address how the HMIS funds will be expended in a way that furthers the CoC’s HMIS implementation and ability to use HMIS as a proactive case management tool to promote treatment and recovery.</t>
  </si>
  <si>
    <t>Does The HMIS collect all Universal Data Elements as set forth in the HMIS Data Standards.</t>
  </si>
  <si>
    <t>The ability of the HMIS to un_x0002_</t>
  </si>
  <si>
    <t xml:space="preserve">The HMIS produces all HUDrequired reports and provides data as needed for HUD reporting (e.g., APR, quarterly reports, data for CAPER/ESG reporting) and other reports required by other federal partners. </t>
  </si>
  <si>
    <r>
      <rPr>
        <b/>
        <strike/>
        <sz val="11"/>
        <color rgb="FF000000"/>
        <rFont val="Calibri"/>
        <family val="2"/>
      </rPr>
      <t>Racial Equity &amp; Inclusion:</t>
    </r>
    <r>
      <rPr>
        <strike/>
        <sz val="11"/>
        <color rgb="FF000000"/>
        <rFont val="Calibri"/>
        <family val="2"/>
      </rPr>
      <t xml:space="preserve"> Agency includes Black, Brown, Indigenous, and Persons of Color and/or those representing historically marginalized or underserved communities on its Board of Directors, Board Subcommittees or advisory/program planning groups and has clear methods for receiving input from these communities.</t>
    </r>
  </si>
  <si>
    <r>
      <rPr>
        <b/>
        <strike/>
        <sz val="11"/>
        <color rgb="FF000000"/>
        <rFont val="Calibri"/>
        <family val="2"/>
      </rPr>
      <t>Racial Equity &amp; Inclusion:</t>
    </r>
    <r>
      <rPr>
        <strike/>
        <sz val="11"/>
        <color rgb="FF000000"/>
        <rFont val="Calibri"/>
        <family val="2"/>
      </rPr>
      <t xml:space="preserve">  Agency Board, leadership, and staff have demonstrated efforts to analyze and identify barriers that result in differences in service delivery/outcomes for Black, Brown, Indigenous, and Persons of Color and/or those representing historically marginalized or underserved communities, have reviewed or revised policies, or received training/technical assistance to improve service delivery.</t>
    </r>
  </si>
  <si>
    <r>
      <rPr>
        <b/>
        <strike/>
        <sz val="11"/>
        <color rgb="FF000000"/>
        <rFont val="Calibri"/>
        <family val="2"/>
      </rPr>
      <t>Improving Assistance to LGBTQ+:</t>
    </r>
    <r>
      <rPr>
        <strike/>
        <sz val="11"/>
        <color rgb="FF000000"/>
        <rFont val="Calibri"/>
        <family val="2"/>
      </rPr>
      <t xml:space="preserve"> Agency has clear policies to ensure respect, safety, and access to programs and services for LGBTQ+, transgender, gender non-confirming, and non-binary individuals and households.</t>
    </r>
  </si>
  <si>
    <r>
      <rPr>
        <b/>
        <strike/>
        <sz val="11"/>
        <color rgb="FF000000"/>
        <rFont val="Calibri"/>
        <family val="2"/>
      </rPr>
      <t>Inclusion of Persons with Lived Experience/Expertise:</t>
    </r>
    <r>
      <rPr>
        <strike/>
        <sz val="11"/>
        <color rgb="FF000000"/>
        <rFont val="Calibri"/>
        <family val="2"/>
      </rPr>
      <t xml:space="preserve"> Agency includes persons with lived experience/expertise on its Board of Directors, has clear methods for receiving input from persons with lived experience/expertise. Agency details on how it acts on such input. Agency includes persons with lived experience/expertise in program planning and/or implementation.</t>
    </r>
  </si>
  <si>
    <r>
      <rPr>
        <b/>
        <strike/>
        <sz val="11"/>
        <color rgb="FF000000"/>
        <rFont val="Calibri"/>
        <family val="2"/>
      </rPr>
      <t>Inclusion of Persons with Lived Experience/Expertise:</t>
    </r>
    <r>
      <rPr>
        <strike/>
        <sz val="11"/>
        <color rgb="FF000000"/>
        <rFont val="Calibri"/>
        <family val="2"/>
      </rPr>
      <t xml:space="preserve"> Agency leadership and staff is diverse, representative of the persons it intends to serve, and includes persons with lived experience/expertise in program planning, service delivery and/or program administration.  </t>
    </r>
  </si>
  <si>
    <r>
      <rPr>
        <b/>
        <strike/>
        <sz val="11"/>
        <color rgb="FF000000"/>
        <rFont val="Calibri"/>
        <family val="2"/>
      </rPr>
      <t>Violence Against Women Act (VAWA):</t>
    </r>
    <r>
      <rPr>
        <strike/>
        <sz val="11"/>
        <color rgb="FF000000"/>
        <rFont val="Calibri"/>
        <family val="2"/>
      </rPr>
      <t xml:space="preserve"> Agency has clear policies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r>
  </si>
  <si>
    <t>REVIEWER TOTAL</t>
  </si>
  <si>
    <t xml:space="preserve">
Applicant Eligibility Threshold (Contains Objective Criteria)
</t>
  </si>
  <si>
    <t>Meets Criteria</t>
  </si>
  <si>
    <t>Is the applicant registered in System of Award Management (SAMS.gov)?</t>
  </si>
  <si>
    <t>Print out of Registration in SAM (Supplemental Information; Evidence must not show debarments, suspension, ineligibility/exclusion)</t>
  </si>
  <si>
    <t>YES=10
NO=0</t>
  </si>
  <si>
    <t>Does the applicant have Valid Unique Entity Identifier (UEI)?</t>
  </si>
  <si>
    <t>Print out from SAM Supplemental Information</t>
  </si>
  <si>
    <t>Does the applicant have an accounting system and financial management system?</t>
  </si>
  <si>
    <t>Accounting Procedures (Supplemental Information)</t>
  </si>
  <si>
    <t>Does or will the applicant participate in the CoC?</t>
  </si>
  <si>
    <t>Supplemental Information</t>
  </si>
  <si>
    <t>Does, or will the applicant actively participate in Coordinated Entry System (HUD-CoC Priorities and Requirements)?</t>
  </si>
  <si>
    <t>Violence Against Women Act (VAWA): Agency has clear policies that aligns with the NC-504 Emergency Transfer Plan to ensure confidentiality and compliance with the VAWA, which is a federal law that, in part, provides protections for persons who have experienced domestic violence, dating violence, sexual assault, or stalking, or other unsafe conditions to reduce their likelihood of experiencing homelessness.</t>
  </si>
  <si>
    <t>Did the applicant indicate if their project is in an Opportunity Zone?</t>
  </si>
  <si>
    <t>Project Application / Supplemental Documentation</t>
  </si>
  <si>
    <t>Informational Purposes Only</t>
  </si>
  <si>
    <t>Did the applicant describe how they intend to ensure substance use treatment, workforce development, and increase in income from employment services are available on-site for program participants to promote self-sufficiency?</t>
  </si>
  <si>
    <t xml:space="preserve">SECTION POINTS </t>
  </si>
  <si>
    <t xml:space="preserve">THRESHOLD MET  (Projects with points below 60 require a secondary review)
</t>
  </si>
  <si>
    <t> </t>
  </si>
  <si>
    <t>Objective Criteria: Project information</t>
  </si>
  <si>
    <t>Did the applicant provide all requested documentation in the required format?</t>
  </si>
  <si>
    <t>Did the applicant describe what population they intends to serve for the proposed project (e.g., Children and Youth, Families, Veterans, Survivors of Domestic Violence, Dating Violence, Sexual Assault, and Stalking, Justice System Re-entry, High Utilizers of Healthcare Systems, Aging and Elderly, and Chronically Homeless Individuals and Families.)</t>
  </si>
  <si>
    <t>Did the applicant describe how their agency currently or intends to partner with first responders and law enforcement to engage people living in places not meant for human habilitation?</t>
  </si>
  <si>
    <t>Did the applicant describe their experience operating or supporting housing projects (i.e., transitional, permanent supportive housing, rapid re-housing) that have successfully helped homeless individuals and families exit homelessness. </t>
  </si>
  <si>
    <t>Did the applicant provide a description of the project that addresses the entire scope of the proposed project?</t>
  </si>
  <si>
    <t xml:space="preserve">SECTION ALLOWABLE POINTS </t>
  </si>
  <si>
    <t xml:space="preserve">REVIEWER SECTION TOTAL </t>
  </si>
  <si>
    <t>Objective Criteria: Project Funding and Performance</t>
  </si>
  <si>
    <t>Did the applicant describe having a history of inadequate financial management accounting practices?</t>
  </si>
  <si>
    <t>Supplement Information</t>
  </si>
  <si>
    <t xml:space="preserve">If YES = 0 points 
If NO = 20 points </t>
  </si>
  <si>
    <t>Did the applicant submit a detailed budget narrative?</t>
  </si>
  <si>
    <t>Budget Summary/Supplemental Information</t>
  </si>
  <si>
    <t xml:space="preserve">If YES = 20 points 
If NO = 0 points </t>
  </si>
  <si>
    <t xml:space="preserve">Does the overall cost in each budget line item seem reasonable for the full scope of the project proposed? </t>
  </si>
  <si>
    <t>Objective Criteria: Leadership Initiatives</t>
  </si>
  <si>
    <t>Applicant described how they involve individuals from a broad range of backgrounds in its Board of Directors, subcommittees, or advisory/program planning groups, and explain how the agency collects input from all persons that may not have traditionally participated in these processes.</t>
  </si>
  <si>
    <t>Applicant described how the agency’s Board, leadership, and staff have worked to examine and address factors that may contribute to differences in service delivery or outcomes among various populations. Include any efforts to review or revise policies, or to seek training or technical assistance aimed at improving service delivery. </t>
  </si>
  <si>
    <t>Applicant described how the agency’s leadership and staff reflect a broad range of backgrounds and how individuals with relevant firsthand knowledge of homelessness are involved in planning, delivering services or programs.</t>
  </si>
  <si>
    <t>Organizational Staff list and NC 504 Supplemental Information </t>
  </si>
  <si>
    <t>Did the applicant describe their experience operating housing projects (i.e., transitional, permanent supportive housing, rapid re-housing) that have successfully helped homeless individuals and families exit homelessness. </t>
  </si>
  <si>
    <t>Does the overall cost in each budget line item seem reasonable for the full scope of the project proposed?</t>
  </si>
  <si>
    <t>SCORING WILL OCCUR WHEN PROJECT APPLICATION IS AVAILABLE IN E-SNSAPS! 
(Subject to change based on project application requirements and availability)</t>
  </si>
  <si>
    <t xml:space="preserve">
Objective Criteria: Applicant Eligibility Threshold
</t>
  </si>
  <si>
    <r>
      <rPr>
        <sz val="11"/>
        <color rgb="FF000000"/>
        <rFont val="Calibri"/>
        <family val="2"/>
        <scheme val="minor"/>
      </rPr>
      <t>Did the applicant disclose any of violations of Federal criminal law?</t>
    </r>
    <r>
      <rPr>
        <i/>
        <sz val="11"/>
        <color rgb="FF000000"/>
        <rFont val="Calibri"/>
        <family val="2"/>
        <scheme val="minor"/>
      </rPr>
      <t xml:space="preserve"> 
(I.e. the Fair Housing Act or a substantially equivalent state or local fair housing law for discrimination because of race, color, religion, sex, national origin, disability or familial status; or Title VI of the Civil Rights Act of 1964, Section 504 of the Rehabilitation Act of 1973, Section 109 of the Housing and Community Development Act of 1974, the Americans with Disabilities Act, or the Violence Against Women Act or substantially equivalent state or local laws.</t>
    </r>
    <r>
      <rPr>
        <sz val="11"/>
        <color rgb="FF000000"/>
        <rFont val="Calibri"/>
        <family val="2"/>
        <scheme val="minor"/>
      </rPr>
      <t>)</t>
    </r>
  </si>
  <si>
    <t>YES=5
NO=0</t>
  </si>
  <si>
    <r>
      <rPr>
        <sz val="11"/>
        <color rgb="FF000000"/>
        <rFont val="Calibri"/>
        <family val="2"/>
      </rPr>
      <t xml:space="preserve">If yes, have you taken one of the following actions to resolve the judgement before the application deadline? 
</t>
    </r>
    <r>
      <rPr>
        <i/>
        <sz val="11"/>
        <color rgb="FF000000"/>
        <rFont val="Calibri"/>
        <family val="2"/>
      </rPr>
      <t xml:space="preserve">
(1-5,  Current compliance with a voluntary compliance agreement signed by all the parties; Current compliance with a HUD-approved conciliation agreement signed by all the parties; Current compliance with a conciliation agreement signed by all the parties and approved by the state governmental or local administrative agency with jurisdiction over the matter; Current compliance with a consent order or consent decree; or Current compliance with a final judicial ruling or administrative ruling or decision.)</t>
    </r>
  </si>
  <si>
    <r>
      <rPr>
        <sz val="11"/>
        <color rgb="FF000000"/>
        <rFont val="Calibri"/>
        <family val="2"/>
      </rPr>
      <t xml:space="preserve">Do you certify that your agency </t>
    </r>
    <r>
      <rPr>
        <b/>
        <i/>
        <sz val="11"/>
        <color rgb="FF000000"/>
        <rFont val="Calibri"/>
        <family val="2"/>
      </rPr>
      <t>will not</t>
    </r>
    <r>
      <rPr>
        <sz val="11"/>
        <color rgb="FF000000"/>
        <rFont val="Calibri"/>
        <family val="2"/>
      </rPr>
      <t xml:space="preserve">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 </t>
    </r>
  </si>
  <si>
    <t>Does the applicant have any outstanding HUD Monitoring and/or OIG Audit finding(s) concerning any previous grant term?</t>
  </si>
  <si>
    <t>YES/N/A= (-5) points
NO=10 points</t>
  </si>
  <si>
    <t>Did the applicant describe the unresolved monitoring or audit findings?</t>
  </si>
  <si>
    <t>If response to above questions is NO, enter zero (0)
Adequately addressed expectation/requirements: 5 points</t>
  </si>
  <si>
    <r>
      <rPr>
        <sz val="11"/>
        <color rgb="FF000000"/>
        <rFont val="Calibri"/>
        <family val="2"/>
        <scheme val="minor"/>
      </rPr>
      <t xml:space="preserve">Did the applicant certify </t>
    </r>
    <r>
      <rPr>
        <b/>
        <i/>
        <sz val="11"/>
        <color rgb="FF000000"/>
        <rFont val="Calibri"/>
        <family val="2"/>
        <scheme val="minor"/>
      </rPr>
      <t>not to</t>
    </r>
    <r>
      <rPr>
        <sz val="11"/>
        <color rgb="FF000000"/>
        <rFont val="Calibri"/>
        <family val="2"/>
        <scheme val="minor"/>
      </rPr>
      <t xml:space="preserve"> engage in racial preferences or other forms of illegal discrimination</t>
    </r>
  </si>
  <si>
    <t>Did the applicant certify to following the eligibility criteria for program participants outlined in Section III.G.11 of the NOFO?</t>
  </si>
  <si>
    <t>Did the applicant certify the project will comply with program requirements and appropriate standards of housing quality and habitability? (Where applicable)</t>
  </si>
  <si>
    <t>Did the applicant describe the organization's (and subrecipient(s) if applicable)  experience in leveraging Federal, State, local and private sector funds?</t>
  </si>
  <si>
    <t>Did the applicant describe the organization's (and subrecipient(s) if applicable) experience in effectively utilizing federal funds and performing the activities proposed in the application?</t>
  </si>
  <si>
    <t>Project Information (Contains Objective Criteria)</t>
  </si>
  <si>
    <t>Source</t>
  </si>
  <si>
    <t>Points received</t>
  </si>
  <si>
    <t>Did the applicant provide a description that addresses the entire scope of the proposed project?</t>
  </si>
  <si>
    <t>Does Not Address Expectations/Requirements: 0 
 Minimally Addresses Expectations/Requirements: 1 
 Adequately Addresses Expectations/Requirements: 2.5
 Exceeds Expectations/Requirements: 5</t>
  </si>
  <si>
    <t>Did the applicant describe plans to ensure that the project will cover the entire CoC’s geographic area?</t>
  </si>
  <si>
    <t>Will the project be supplemented with resources from other public or private sources, that may include mainstream health, social, and employment programs such as Medicare, Medicaid, SSI, and SNAP?</t>
  </si>
  <si>
    <t>Does the proposed project have a strategy for providing supportive services to eligible program participants including those with histories of unsheltered homelessness and those who do not traditionally engage with supportive services?</t>
  </si>
  <si>
    <t>Does the applicant demonstrate that the Supportive Services project is necessary to assist people with exiting homelessness, addressing barriers to stable housing (e.g. substance use disorder, unemployment, childcare, etc.) and increasing self-sufficiency, and the Recipient will conduct an annual assessment of the service needs of the program participants?</t>
  </si>
  <si>
    <t>Does the applicant have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</si>
  <si>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t>Did the applicant identify the populations or subpopulations the project intends to serve?</t>
  </si>
  <si>
    <t>Objective Criteria: Funding Request</t>
  </si>
  <si>
    <t>Will it be feasible for the project to be under the grant agreement by the anticipated award date?</t>
  </si>
  <si>
    <t>If YES = 5 points 
If NO = 0 points</t>
  </si>
  <si>
    <t>Did the applicant describe how the services provided are cost-effective consistent with 2 CFR 200.404?</t>
  </si>
  <si>
    <t>Did the applicant document required match of no less that 25% of total assistance requested for this project  (excluding leasing costs)?</t>
  </si>
  <si>
    <t xml:space="preserve">If YES = 5points 
If NO = 0 points </t>
  </si>
  <si>
    <r>
      <rPr>
        <sz val="11"/>
        <color rgb="FF000000"/>
        <rFont val="Calibri"/>
        <scheme val="minor"/>
      </rPr>
      <t>Did the applicant disclose any of violations of Federal criminal law?</t>
    </r>
    <r>
      <rPr>
        <i/>
        <sz val="11"/>
        <color rgb="FF000000"/>
        <rFont val="Calibri"/>
        <scheme val="minor"/>
      </rPr>
      <t xml:space="preserve"> 
(i.e. the Fair Housing Act or a substantially equivalent state or local fair housing law for discrimination because of race, color, religion, sex, national origin, disability or familial status; or Title VI of the Civil Rights Act of 1964, Section 504 of the Rehabilitation Act of 1973, Section 109 of the Housing and Community Development Act of 1974, the Americans with Disabilities Act, or the Violence Against Women Act or substantially equivalent state or local laws.</t>
    </r>
    <r>
      <rPr>
        <sz val="11"/>
        <color rgb="FF000000"/>
        <rFont val="Calibri"/>
        <scheme val="minor"/>
      </rPr>
      <t>)</t>
    </r>
  </si>
  <si>
    <t>YES/N/A=-5
NO=10</t>
  </si>
  <si>
    <t>Did the applicant demonstrate plans to ensure the street outreach activities will cover the entire CoC’s geographic area?</t>
  </si>
  <si>
    <t>Does the applicant plan for the project to be supplemented with resources from other public or private sources, that may include mainstream health, social, and employment programs such as Medicare, Medicaid, SSI, and SNAP?</t>
  </si>
  <si>
    <r>
      <rPr>
        <sz val="11"/>
        <color rgb="FF000000"/>
        <rFont val="Calibri"/>
        <family val="2"/>
      </rPr>
      <t xml:space="preserve">Does the applicant 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
    </r>
    <r>
      <rPr>
        <i/>
        <sz val="11"/>
        <color rgb="FF000000"/>
        <rFont val="Calibri"/>
        <family val="2"/>
      </rPr>
      <t>[The applicant must cooperate, assist, and not interfere or impede with law enforcement to enforce local laws such as public camping and public drug use laws]</t>
    </r>
  </si>
  <si>
    <t>Does the applicant describe a strategy for connecting participants to behavioral health treatment services and/or healthcare services?</t>
  </si>
  <si>
    <t>YES/N/A=(-5)points
NO=10</t>
  </si>
  <si>
    <r>
      <rPr>
        <sz val="11"/>
        <color rgb="FF000000"/>
        <rFont val="Calibri"/>
        <family val="2"/>
        <scheme val="minor"/>
      </rPr>
      <t xml:space="preserve">Did the applicant demonstrate plans to ensure the Coordinated Entry system is easily available and reachable for all persons within the CoC’s geographic area who are seeking homelessness assistance? </t>
    </r>
    <r>
      <rPr>
        <i/>
        <sz val="11"/>
        <color rgb="FF000000"/>
        <rFont val="Calibri"/>
        <family val="2"/>
        <scheme val="minor"/>
      </rPr>
      <t>The system must also be accessible for persons with disabilities within the CoC’s geographic area.</t>
    </r>
  </si>
  <si>
    <t>Does the applicant demonstrate a strategy for advertising that is designed specifically to reach households experiencing homelessness with the highest needs?</t>
  </si>
  <si>
    <t>Does the applicant demonstrate that there is a standardized assessment process?</t>
  </si>
  <si>
    <t>Does the applicant demonstrate that the project will ensure program participants are directed to appropriate housing and services that fit their needs?</t>
  </si>
  <si>
    <t xml:space="preserve">Does Not Address Expectations/Requirements: 0 
 Minimally Addresses Expectations/Requirements: 1  
 Adequately Addresses Expectations/Requirements: 2.5
 Exceeds Expectations/Requirements: 5  </t>
  </si>
  <si>
    <r>
      <rPr>
        <sz val="11"/>
        <color rgb="FF000000"/>
        <rFont val="Calibri"/>
        <family val="2"/>
      </rPr>
      <t xml:space="preserve">If yes, have you taken one of the following actions to resolve the judgement before the application deadline?
</t>
    </r>
    <r>
      <rPr>
        <i/>
        <sz val="11"/>
        <color rgb="FF000000"/>
        <rFont val="Calibri"/>
        <family val="2"/>
      </rPr>
      <t xml:space="preserve">
(1-5,  Current compliance with a voluntary compliance agreement signed by all the parties; Current compliance with a HUD-approved conciliation agreement signed by all the parties; Current compliance with a conciliation agreement signed by all the parties and approved by the state governmental or local administrative agency with jurisdiction over the matter; Current compliance with a consent order or consent decree; or Current compliance with a final judicial ruling or administrative ruling or decision.)</t>
    </r>
  </si>
  <si>
    <t>If YES=5
If NO=0</t>
  </si>
  <si>
    <t>Will the type of housing proposed, including the number and configuration of units, fit the needs of the program participants?</t>
  </si>
  <si>
    <t>MET
UNMET</t>
  </si>
  <si>
    <t>Does the applicant demonstrate that the average cost per household served is reasonable, consistent with 2 CFR 200.404, meaning that the costs for housing and services provided by the project are consistent with the population the project plans to serve?</t>
  </si>
  <si>
    <t>Did the applicant demonstrate that the project will be designed to serve homeless individuals or families with a disability in accordance with (24 CFR 578.37(a)(1)(i))?</t>
  </si>
  <si>
    <t>Objective Criteria: Supportive Services for Program Participants</t>
  </si>
  <si>
    <r>
      <rPr>
        <sz val="11"/>
        <color rgb="FF000000"/>
        <rFont val="Calibri"/>
        <family val="2"/>
        <scheme val="minor"/>
      </rPr>
      <t xml:space="preserve">Will the type of supportive services and assistance that will be offered to program participants ensure that the participant is able to successfully obtain and retain permanent housing and in a manner that fits their needs (e.g. transportation, safety planning, enhanced case management)? 
</t>
    </r>
    <r>
      <rPr>
        <i/>
        <sz val="11"/>
        <color rgb="FF000000"/>
        <rFont val="Calibri"/>
        <family val="2"/>
        <scheme val="minor"/>
      </rPr>
      <t>[If the applicant is proposing to expand an existing PH project, it must demonstrate how they are expanding supportive services to program participants, including where appropriate on-site supportive services.]</t>
    </r>
  </si>
  <si>
    <t>Did the applicant demonstrate that the proposed project will require program participants to take part in supportive services (e.g. case management, life skills, substance use treatment) in line with 24 CFR 578.75(h) by attaching a supportive service agreement (contract, occupancy agreement, lease, or equivalent)?</t>
  </si>
  <si>
    <t>Objective Criteria: Housing Type and Location</t>
  </si>
  <si>
    <t>Did the applicant specify the housing type/structures including maximum number of Units and Beds available for program participants at the selected housing site?</t>
  </si>
  <si>
    <t>Yes =5
 No = 0</t>
  </si>
  <si>
    <t>Did the project narrative describe the local market conditions that necessitate a project of this size?</t>
  </si>
  <si>
    <t>Did the project narrative describe how the project will be integrated into the neighborhood?</t>
  </si>
  <si>
    <t>Did the applicant provide a description about how the type of supportive services and assistance that will be offered to program participants (e.g., case management, substance use treatment, mental health treatment, and employment assistance) will ensure that the participant is able to successfully obtain self-sufficiency and exit homelessness?</t>
  </si>
  <si>
    <t>Has the applicant previously operated or currently operates a homelessness project where, or has a plan in place to have, at least 50 percent of participants exit to permanent housing within 24 months and at least 50 percent of participants exit with employment income as reflected in HMIS or another data system used by the applicant, or has a plan in place to ensure this.</t>
  </si>
  <si>
    <t>Will the applicant ensure that the average cost per household served is reasonable, consistent with 2 CFR 200.404, meaning that the costs for housing and services provided by the project are consistent with the population the project plans to serve?</t>
  </si>
  <si>
    <t>Does the applicant demonstrate that the project will be supplemented with resources from other public or private sources, that may include mainstream health, social, and employment programs such as Medicare, Medicaid, SSI, and SNAP?</t>
  </si>
  <si>
    <t xml:space="preserve">Objective Criteria: Housing and Supportive Services
</t>
  </si>
  <si>
    <t>For all supportive services available to program participants, did the applicant indicate who will provide them and how often they will be provided?</t>
  </si>
  <si>
    <t>Did the applicant address transportation assistance to program participants to attend mainstream benefit appointments, employment training, or jobs?</t>
  </si>
  <si>
    <t>Yes = 5
No = 0</t>
  </si>
  <si>
    <t>Does the applicant demonstrate that the proposed project will require program participants to take part in supportive services (e.g. case management, employment training, substance use treatment) in line with 24 CFR 578.75(h) by attaching a supportive service agreement (contract, occupancy agreement, lease, or equivalent)?</t>
  </si>
  <si>
    <t>Will the proposed project's provision of tenant-based rental assistance help individuals and families achieve self-sufficiency within 24 months?</t>
  </si>
  <si>
    <t>Met
Unmet</t>
  </si>
  <si>
    <t>SCORING WILL OCCUR WHEN PROJECT APPLICATION IS AVAILABLE IN E-SNSAPS! (Subject to change based on project application requirements and availability)</t>
  </si>
  <si>
    <t>YES/N/A=(-5)
NO=10</t>
  </si>
  <si>
    <t xml:space="preserve">Does Not Address Expectations/Requirements: 0 
 Minimally Addresses Expectations/Requirements: 1 
 Adequately Addresses Expectations/Requirements: 2.5
 Exceeds Expectations/Requirements: 5 </t>
  </si>
  <si>
    <t xml:space="preserve">Does Not Address Expectations/Requirements: 0
 Minimally Addresses Expectations/Requirements: 2.5
 Adequately Addresses Expectations/Requirements: 5
 Exceeds Expectations/Requirements: 10 </t>
  </si>
  <si>
    <t xml:space="preserve">Subpopulations: Did applicant identify all populations they intend to serve? </t>
  </si>
  <si>
    <t>Does the applicant have prior experience operating transitional housing or other projects that have successfully helped homeless individuals and families exit homelessness within 24 months?</t>
  </si>
  <si>
    <t>Does the applicant have prior experience operating transitional housing or other projects successfully helping individuals and families to exit homelessness within 24 months and at least 50 percent of participants exit with employment income as reflected in HMIS or another data system used by the applicant?</t>
  </si>
  <si>
    <t>Does the applicant demonstrate that the average cost per household served for the project is reasonable, consistent with 2CFR 200.404?</t>
  </si>
  <si>
    <t>Does the applicant plan to commit to provide/partner with other organizations to provide eligible supportive services that are necessary to assist program participants to obtain and maintain housing?</t>
  </si>
  <si>
    <t>Does the applicant demonstrate that the proposed project will create service plans for each program participant to include the services provided, when and how often they will be provided, by whom all services will be provided and identify participant goals, strategies for achieving the goals, and target dates for achievement to focus on improved health and wellness, housing stability, and increased employment income leading to financial stability and self-sufficiency.</t>
  </si>
  <si>
    <r>
      <t xml:space="preserve">Does the applicant demonstrate that the proposed project will assess the service needs of the participant and provide individualized services that will result in 20 hours per week in engagement of services for each participant (e.g. case management, counseling, treatment, volunteering, work therapy, educations, job training, community building activities, etc..)?
[Employment mat contribute to the 20 hours per week of engagement]
</t>
    </r>
    <r>
      <rPr>
        <i/>
        <sz val="11"/>
        <color rgb="FF000000"/>
        <rFont val="Calibri"/>
        <family val="2"/>
        <scheme val="minor"/>
      </rPr>
      <t>[Not required for disabled, or aged 62 or older]</t>
    </r>
  </si>
  <si>
    <t>Did the applicant provide the funding source for all units and beds available (transitional housing) for program participants at the selected housing type and location?</t>
  </si>
  <si>
    <r>
      <rPr>
        <sz val="11"/>
        <color rgb="FF000000"/>
        <rFont val="Calibri"/>
      </rPr>
      <t xml:space="preserve">Do you certify that your agency </t>
    </r>
    <r>
      <rPr>
        <b/>
        <i/>
        <sz val="11"/>
        <color rgb="FF000000"/>
        <rFont val="Calibri"/>
      </rPr>
      <t>will not</t>
    </r>
    <r>
      <rPr>
        <sz val="11"/>
        <color rgb="FF000000"/>
        <rFont val="Calibri"/>
      </rPr>
      <t xml:space="preserve"> operate drug injection sites or “safe consumption sites,” knowingly distribute drug paraphernalia on or off of property under their control, permit the use or distribution of illicit drugs on property under their control, or conduct any of these activities under the pretext of “harm reduction.”? </t>
    </r>
  </si>
  <si>
    <t xml:space="preserve">Project Quality (Contains Objective Criteria) </t>
  </si>
  <si>
    <t>Does Not Address Expectations/Requirements: 0 
 Minimally Addresses Expectations/Requirements: 5  
 Adequately Addresses Expectations/Requirements: 10
 Exceeds Expectations/Requirements: 15</t>
  </si>
  <si>
    <t>Does the applicant address how the HMIS funds will be expended in a way that furthers the CoC’s HMIS implementation and ability to use HMIS as a proactive case management tool to promote treatment and recovery?</t>
  </si>
  <si>
    <t>If Yes=10
If NO=0</t>
  </si>
  <si>
    <t>Objective Criteria: Implementation of HMIS</t>
  </si>
  <si>
    <t>Does the HMIS collect all Universal Data Elements as set forth in the HMIS Data Standards?</t>
  </si>
  <si>
    <t>Does the HMIS produce all HUD required reports and provides data as needed for HUD reporting (e.g., APR, quarterly reports, data for CAPERS/ESG reporting) and other reports required by other federal partners?</t>
  </si>
  <si>
    <t>If Yes=5
If NO=0</t>
  </si>
  <si>
    <t>Did the applicant describe the ability of the Homeless Management Information System to unduplicated client records?</t>
  </si>
  <si>
    <t>Objective Criteria: Project Funding &amp;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</si>
</sst>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3">
    <font>
      <sz val="11"/>
      <color theme="1"/>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1"/>
      <name val="Calibri"/>
      <family val="2"/>
    </font>
    <font>
      <sz val="11"/>
      <color theme="1"/>
      <name val="Calibri"/>
      <family val="2"/>
    </font>
    <font>
      <b/>
      <sz val="11"/>
      <color theme="0"/>
      <name val="Calibri"/>
      <family val="2"/>
    </font>
    <font>
      <b/>
      <sz val="11"/>
      <color theme="0"/>
      <name val="Calibri"/>
      <family val="2"/>
      <scheme val="minor"/>
    </font>
    <font>
      <b/>
      <sz val="14"/>
      <color theme="1"/>
      <name val="Calibri"/>
      <family val="2"/>
      <scheme val="minor"/>
    </font>
    <font>
      <sz val="14"/>
      <color theme="1"/>
      <name val="Calibri"/>
      <family val="2"/>
      <scheme val="minor"/>
    </font>
    <font>
      <b/>
      <sz val="11"/>
      <color rgb="FF000000"/>
      <name val="Calibri"/>
      <family val="2"/>
    </font>
    <font>
      <b/>
      <sz val="11"/>
      <color rgb="FFFFFFFF"/>
      <name val="Calibri"/>
      <family val="2"/>
    </font>
    <font>
      <b/>
      <sz val="14"/>
      <color theme="1"/>
      <name val="Calibri"/>
      <family val="2"/>
    </font>
    <font>
      <sz val="14"/>
      <color theme="1"/>
      <name val="Calibri"/>
      <family val="2"/>
    </font>
    <font>
      <i/>
      <sz val="11"/>
      <color theme="1"/>
      <name val="Calibri"/>
      <family val="2"/>
    </font>
    <font>
      <b/>
      <sz val="11"/>
      <color rgb="FFFFFFFF"/>
      <name val="Calibri"/>
      <family val="2"/>
      <scheme val="minor"/>
    </font>
    <font>
      <b/>
      <sz val="11"/>
      <color theme="1"/>
      <name val="Calibri"/>
      <family val="2"/>
    </font>
    <font>
      <b/>
      <sz val="11"/>
      <color theme="2"/>
      <name val="Calibri"/>
      <family val="2"/>
      <scheme val="minor"/>
    </font>
    <font>
      <b/>
      <sz val="11"/>
      <name val="Calibri"/>
      <family val="2"/>
      <scheme val="minor"/>
    </font>
    <font>
      <b/>
      <i/>
      <sz val="11"/>
      <name val="Calibri"/>
      <family val="2"/>
      <scheme val="minor"/>
    </font>
    <font>
      <sz val="11"/>
      <color theme="0"/>
      <name val="Calibri"/>
      <family val="2"/>
      <scheme val="minor"/>
    </font>
    <font>
      <b/>
      <strike/>
      <sz val="11"/>
      <color theme="0"/>
      <name val="Calibri"/>
      <family val="2"/>
    </font>
    <font>
      <strike/>
      <sz val="11"/>
      <color theme="1"/>
      <name val="Calibri"/>
      <family val="2"/>
    </font>
    <font>
      <strike/>
      <sz val="11"/>
      <color rgb="FF000000"/>
      <name val="Calibri"/>
      <family val="2"/>
    </font>
    <font>
      <b/>
      <strike/>
      <sz val="11"/>
      <color rgb="FF000000"/>
      <name val="Calibri"/>
      <family val="2"/>
    </font>
    <font>
      <b/>
      <sz val="14"/>
      <color rgb="FF000000"/>
      <name val="Calibri"/>
      <family val="2"/>
    </font>
    <font>
      <sz val="14"/>
      <color rgb="FF000000"/>
      <name val="Calibri"/>
      <family val="2"/>
    </font>
    <font>
      <b/>
      <sz val="14"/>
      <color theme="0"/>
      <name val="Calibri"/>
      <family val="2"/>
    </font>
    <font>
      <b/>
      <i/>
      <sz val="11"/>
      <color rgb="FF000000"/>
      <name val="Calibri"/>
      <family val="2"/>
      <scheme val="minor"/>
    </font>
    <font>
      <strike/>
      <sz val="11"/>
      <color theme="1"/>
      <name val="Calibri"/>
      <family val="2"/>
      <scheme val="minor"/>
    </font>
    <font>
      <sz val="11"/>
      <color theme="1"/>
      <name val="-Apple-System"/>
      <charset val="1"/>
    </font>
    <font>
      <i/>
      <sz val="11"/>
      <color rgb="FF000000"/>
      <name val="Calibri"/>
      <family val="2"/>
      <scheme val="minor"/>
    </font>
    <font>
      <b/>
      <i/>
      <sz val="11"/>
      <color rgb="FF000000"/>
      <name val="Calibri"/>
      <family val="2"/>
    </font>
    <font>
      <i/>
      <sz val="11"/>
      <color rgb="FF000000"/>
      <name val="Calibri"/>
      <family val="2"/>
    </font>
    <font>
      <b/>
      <sz val="11"/>
      <color theme="1"/>
      <name val="Calibri"/>
      <family val="2"/>
      <scheme val="minor"/>
    </font>
    <font>
      <b/>
      <u/>
      <sz val="11"/>
      <color theme="1"/>
      <name val="Calibri"/>
      <family val="2"/>
      <scheme val="minor"/>
    </font>
    <font>
      <b/>
      <sz val="16"/>
      <color rgb="FFFF0000"/>
      <name val="Calibri"/>
      <family val="2"/>
      <scheme val="minor"/>
    </font>
    <font>
      <b/>
      <sz val="16"/>
      <color theme="0"/>
      <name val="Calibri"/>
      <family val="2"/>
    </font>
    <font>
      <sz val="11"/>
      <color rgb="FF000000"/>
      <name val="Calibri"/>
      <scheme val="minor"/>
    </font>
    <font>
      <i/>
      <sz val="11"/>
      <color rgb="FF000000"/>
      <name val="Calibri"/>
      <scheme val="minor"/>
    </font>
    <font>
      <sz val="11"/>
      <color rgb="FF000000"/>
      <name val="Calibri"/>
    </font>
    <font>
      <b/>
      <i/>
      <sz val="11"/>
      <color rgb="FF000000"/>
      <name val="Calibri"/>
    </font>
  </fonts>
  <fills count="15">
    <fill>
      <patternFill patternType="none"/>
    </fill>
    <fill>
      <patternFill patternType="gray125"/>
    </fill>
    <fill>
      <patternFill patternType="solid">
        <fgColor rgb="FFE3C4F2"/>
        <bgColor indexed="64"/>
      </patternFill>
    </fill>
    <fill>
      <patternFill patternType="solid">
        <fgColor rgb="FF00206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499984740745262"/>
        <bgColor indexed="64"/>
      </patternFill>
    </fill>
    <fill>
      <patternFill patternType="solid">
        <fgColor rgb="FFD0CECE"/>
        <bgColor rgb="FF000000"/>
      </patternFill>
    </fill>
    <fill>
      <patternFill patternType="solid">
        <fgColor rgb="FF757171"/>
        <bgColor rgb="FF000000"/>
      </patternFill>
    </fill>
    <fill>
      <patternFill patternType="solid">
        <fgColor theme="1" tint="0.499984740745262"/>
        <bgColor indexed="64"/>
      </patternFill>
    </fill>
  </fills>
  <borders count="46">
    <border>
      <left/>
      <right/>
      <top/>
      <bottom/>
      <diagonal/>
    </border>
    <border>
      <left/>
      <right/>
      <top/>
      <bottom style="medium">
        <color theme="0"/>
      </bottom>
      <diagonal/>
    </border>
    <border>
      <left/>
      <right/>
      <top/>
      <bottom style="thin">
        <color indexed="64"/>
      </bottom>
      <diagonal/>
    </border>
    <border>
      <left/>
      <right/>
      <top style="thin">
        <color indexed="64"/>
      </top>
      <bottom/>
      <diagonal/>
    </border>
    <border>
      <left/>
      <right style="thin">
        <color theme="2"/>
      </right>
      <top style="thin">
        <color theme="2"/>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right/>
      <top style="thin">
        <color theme="2"/>
      </top>
      <bottom style="thin">
        <color theme="2"/>
      </bottom>
      <diagonal/>
    </border>
    <border>
      <left/>
      <right style="thin">
        <color theme="2"/>
      </right>
      <top style="thin">
        <color theme="2"/>
      </top>
      <bottom style="thin">
        <color theme="2"/>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theme="1"/>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1">
    <xf numFmtId="0" fontId="0" fillId="0" borderId="0"/>
  </cellStyleXfs>
  <cellXfs count="496">
    <xf numFmtId="0" fontId="0" fillId="0" borderId="0" xfId="0"/>
    <xf numFmtId="0" fontId="3" fillId="0" borderId="0" xfId="0" applyFont="1" applyAlignment="1">
      <alignment horizontal="left"/>
    </xf>
    <xf numFmtId="0" fontId="3" fillId="0" borderId="0" xfId="0" applyFont="1"/>
    <xf numFmtId="0" fontId="3" fillId="0" borderId="4" xfId="0" applyFont="1" applyBorder="1" applyAlignment="1">
      <alignment horizontal="left"/>
    </xf>
    <xf numFmtId="0" fontId="3" fillId="0" borderId="5" xfId="0" applyFont="1" applyBorder="1" applyAlignment="1">
      <alignment horizontal="left"/>
    </xf>
    <xf numFmtId="0" fontId="3" fillId="0" borderId="8" xfId="0" applyFont="1" applyBorder="1"/>
    <xf numFmtId="0" fontId="3" fillId="0" borderId="9" xfId="0" applyFont="1" applyBorder="1" applyAlignment="1">
      <alignment horizontal="left"/>
    </xf>
    <xf numFmtId="0" fontId="3" fillId="0" borderId="11" xfId="0" applyFont="1" applyBorder="1" applyAlignment="1">
      <alignment horizontal="left"/>
    </xf>
    <xf numFmtId="0" fontId="3" fillId="0" borderId="8" xfId="0" applyFont="1" applyBorder="1" applyAlignment="1">
      <alignment horizontal="left"/>
    </xf>
    <xf numFmtId="0" fontId="6" fillId="0" borderId="0" xfId="0" applyFont="1"/>
    <xf numFmtId="0" fontId="3"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16" xfId="0" applyFont="1" applyBorder="1"/>
    <xf numFmtId="0" fontId="10" fillId="5" borderId="16" xfId="0" applyFont="1" applyFill="1" applyBorder="1" applyAlignment="1">
      <alignment horizontal="center" wrapText="1"/>
    </xf>
    <xf numFmtId="0" fontId="10" fillId="6" borderId="16" xfId="0" applyFont="1" applyFill="1" applyBorder="1" applyAlignment="1">
      <alignment horizontal="center"/>
    </xf>
    <xf numFmtId="0" fontId="9" fillId="2" borderId="16" xfId="0" applyFont="1" applyFill="1" applyBorder="1" applyAlignment="1">
      <alignment horizontal="center" wrapText="1"/>
    </xf>
    <xf numFmtId="0" fontId="4" fillId="0" borderId="16" xfId="0" applyFont="1" applyBorder="1" applyAlignment="1">
      <alignment horizontal="center" vertical="center" wrapText="1"/>
    </xf>
    <xf numFmtId="0" fontId="5" fillId="0" borderId="16" xfId="0" applyFont="1" applyBorder="1" applyAlignment="1">
      <alignment horizontal="left" vertical="center" wrapText="1"/>
    </xf>
    <xf numFmtId="0" fontId="4" fillId="9" borderId="16" xfId="0" applyFont="1" applyFill="1" applyBorder="1" applyAlignment="1">
      <alignment horizontal="center" vertical="center" wrapText="1"/>
    </xf>
    <xf numFmtId="0" fontId="5" fillId="9" borderId="16"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6" fillId="9" borderId="16" xfId="0" applyFont="1" applyFill="1" applyBorder="1" applyAlignment="1">
      <alignment horizontal="left" vertical="center" wrapText="1"/>
    </xf>
    <xf numFmtId="0" fontId="6" fillId="9" borderId="16" xfId="0" applyFont="1" applyFill="1" applyBorder="1" applyAlignment="1">
      <alignment horizontal="center" vertical="center" wrapText="1"/>
    </xf>
    <xf numFmtId="0" fontId="6" fillId="9" borderId="16" xfId="0" applyFont="1" applyFill="1" applyBorder="1" applyAlignment="1">
      <alignment wrapText="1"/>
    </xf>
    <xf numFmtId="0" fontId="4"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wrapText="1"/>
    </xf>
    <xf numFmtId="0" fontId="4" fillId="9" borderId="16" xfId="0" applyFont="1" applyFill="1" applyBorder="1" applyAlignment="1">
      <alignment horizontal="left" vertical="center" wrapText="1"/>
    </xf>
    <xf numFmtId="0" fontId="4" fillId="0" borderId="16" xfId="0" applyFont="1" applyBorder="1" applyAlignment="1">
      <alignment vertical="center" wrapText="1"/>
    </xf>
    <xf numFmtId="0" fontId="4" fillId="9" borderId="16" xfId="0" applyFont="1" applyFill="1" applyBorder="1" applyAlignment="1">
      <alignment vertical="center" wrapText="1"/>
    </xf>
    <xf numFmtId="0" fontId="6" fillId="0" borderId="16" xfId="0" applyFont="1" applyBorder="1" applyAlignment="1">
      <alignment horizontal="left" vertical="center" wrapText="1"/>
    </xf>
    <xf numFmtId="0" fontId="6" fillId="9" borderId="23" xfId="0" applyFont="1" applyFill="1" applyBorder="1" applyAlignment="1">
      <alignment horizontal="left" vertical="center" wrapText="1"/>
    </xf>
    <xf numFmtId="0" fontId="6" fillId="9" borderId="23"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9" borderId="23" xfId="0" applyFont="1" applyFill="1" applyBorder="1" applyAlignment="1">
      <alignment wrapText="1"/>
    </xf>
    <xf numFmtId="0" fontId="6" fillId="8" borderId="1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4" borderId="0" xfId="0" applyFont="1" applyFill="1"/>
    <xf numFmtId="0" fontId="5" fillId="9" borderId="16" xfId="0" applyFont="1" applyFill="1" applyBorder="1" applyAlignment="1">
      <alignment horizontal="center" vertical="center" wrapText="1"/>
    </xf>
    <xf numFmtId="0" fontId="5" fillId="9" borderId="16" xfId="0" applyFont="1" applyFill="1" applyBorder="1" applyAlignment="1">
      <alignment horizontal="center" vertical="center"/>
    </xf>
    <xf numFmtId="0" fontId="12" fillId="9" borderId="16" xfId="0" applyFont="1" applyFill="1" applyBorder="1" applyAlignment="1">
      <alignment horizontal="center" vertical="center" wrapText="1"/>
    </xf>
    <xf numFmtId="0" fontId="6" fillId="0" borderId="16" xfId="0" applyFont="1" applyBorder="1" applyAlignment="1">
      <alignment vertical="center" wrapText="1"/>
    </xf>
    <xf numFmtId="0" fontId="6" fillId="9" borderId="16" xfId="0" applyFont="1" applyFill="1" applyBorder="1" applyAlignment="1">
      <alignment horizontal="center" wrapText="1"/>
    </xf>
    <xf numFmtId="0" fontId="6" fillId="0" borderId="16" xfId="0" applyFont="1" applyBorder="1" applyAlignment="1">
      <alignment horizontal="center" wrapText="1"/>
    </xf>
    <xf numFmtId="0" fontId="6" fillId="0" borderId="0" xfId="0" applyFont="1" applyAlignment="1">
      <alignment wrapText="1"/>
    </xf>
    <xf numFmtId="0" fontId="14" fillId="5" borderId="16" xfId="0" applyFont="1" applyFill="1" applyBorder="1" applyAlignment="1">
      <alignment horizontal="center" vertical="center"/>
    </xf>
    <xf numFmtId="0" fontId="14" fillId="5" borderId="16" xfId="0" applyFont="1" applyFill="1" applyBorder="1" applyAlignment="1">
      <alignment wrapText="1"/>
    </xf>
    <xf numFmtId="0" fontId="13" fillId="2" borderId="16" xfId="0" applyFont="1" applyFill="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wrapText="1"/>
    </xf>
    <xf numFmtId="0" fontId="6"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12" fillId="0" borderId="16" xfId="0" applyFont="1" applyBorder="1" applyAlignment="1">
      <alignment horizontal="center" vertical="center" wrapText="1"/>
    </xf>
    <xf numFmtId="0" fontId="14" fillId="5" borderId="16" xfId="0" applyFont="1" applyFill="1" applyBorder="1" applyAlignment="1">
      <alignment horizontal="center"/>
    </xf>
    <xf numFmtId="0" fontId="13" fillId="5" borderId="16" xfId="0" applyFont="1" applyFill="1" applyBorder="1" applyAlignment="1">
      <alignment horizontal="center"/>
    </xf>
    <xf numFmtId="0" fontId="13" fillId="2" borderId="16" xfId="0" applyFont="1" applyFill="1" applyBorder="1" applyAlignment="1">
      <alignment horizontal="center"/>
    </xf>
    <xf numFmtId="0" fontId="6" fillId="9" borderId="16" xfId="0" applyFont="1" applyFill="1" applyBorder="1" applyAlignment="1">
      <alignment vertical="center" wrapText="1"/>
    </xf>
    <xf numFmtId="0" fontId="7" fillId="3" borderId="16"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3" borderId="20" xfId="0" applyFont="1" applyFill="1" applyBorder="1" applyAlignment="1">
      <alignment horizontal="center" vertical="center" wrapText="1"/>
    </xf>
    <xf numFmtId="0" fontId="6" fillId="0" borderId="1" xfId="0" applyFont="1" applyBorder="1"/>
    <xf numFmtId="0" fontId="6" fillId="0" borderId="0" xfId="0" applyFont="1" applyAlignment="1">
      <alignment horizontal="center" wrapText="1"/>
    </xf>
    <xf numFmtId="0" fontId="16" fillId="3" borderId="16" xfId="0" applyFont="1" applyFill="1" applyBorder="1" applyAlignment="1">
      <alignment horizontal="left" wrapText="1"/>
    </xf>
    <xf numFmtId="0" fontId="8" fillId="3" borderId="16" xfId="0" applyFont="1" applyFill="1" applyBorder="1" applyAlignment="1">
      <alignment horizontal="center" vertical="center" wrapText="1"/>
    </xf>
    <xf numFmtId="0" fontId="8" fillId="3" borderId="16" xfId="0" applyFont="1" applyFill="1" applyBorder="1" applyAlignment="1">
      <alignment horizontal="center" vertical="center"/>
    </xf>
    <xf numFmtId="0" fontId="3" fillId="0" borderId="16" xfId="0" applyFont="1"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1" xfId="0" applyBorder="1"/>
    <xf numFmtId="0" fontId="17" fillId="5" borderId="16" xfId="0" applyFont="1" applyFill="1" applyBorder="1" applyAlignment="1">
      <alignment horizontal="center"/>
    </xf>
    <xf numFmtId="0" fontId="14" fillId="0" borderId="0" xfId="0" applyFont="1" applyAlignment="1">
      <alignment horizontal="center" vertical="center"/>
    </xf>
    <xf numFmtId="0" fontId="17" fillId="2" borderId="16" xfId="0" applyFont="1" applyFill="1" applyBorder="1" applyAlignment="1">
      <alignment horizontal="center" vertical="center" wrapText="1"/>
    </xf>
    <xf numFmtId="0" fontId="17" fillId="0" borderId="16" xfId="0" applyFont="1" applyBorder="1" applyAlignment="1">
      <alignment horizontal="center" vertical="center"/>
    </xf>
    <xf numFmtId="0" fontId="13" fillId="0" borderId="16" xfId="0" applyFont="1" applyBorder="1" applyAlignment="1">
      <alignment horizontal="center"/>
    </xf>
    <xf numFmtId="0" fontId="13" fillId="0" borderId="16" xfId="0" applyFont="1" applyBorder="1" applyAlignment="1">
      <alignment horizontal="center" vertical="center"/>
    </xf>
    <xf numFmtId="0" fontId="9" fillId="0" borderId="16"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15" xfId="0" applyFont="1" applyBorder="1" applyAlignment="1">
      <alignment horizontal="left" vertical="center"/>
    </xf>
    <xf numFmtId="6" fontId="3" fillId="0" borderId="15" xfId="0" applyNumberFormat="1" applyFont="1" applyBorder="1" applyAlignment="1">
      <alignment horizontal="left" vertical="center"/>
    </xf>
    <xf numFmtId="0" fontId="20" fillId="0" borderId="6" xfId="0" applyFont="1" applyBorder="1" applyAlignment="1">
      <alignment vertical="center"/>
    </xf>
    <xf numFmtId="6" fontId="3" fillId="0" borderId="22" xfId="0" applyNumberFormat="1" applyFont="1" applyBorder="1" applyAlignment="1">
      <alignment horizontal="left"/>
    </xf>
    <xf numFmtId="0" fontId="3" fillId="0" borderId="16" xfId="0" applyFont="1" applyBorder="1" applyAlignment="1">
      <alignment horizontal="left"/>
    </xf>
    <xf numFmtId="0" fontId="0" fillId="0" borderId="16" xfId="0" applyBorder="1" applyAlignment="1">
      <alignment horizontal="left" vertical="center" wrapText="1"/>
    </xf>
    <xf numFmtId="0" fontId="0" fillId="0" borderId="16" xfId="0" applyBorder="1" applyAlignment="1">
      <alignment horizontal="center" vertical="center" wrapText="1"/>
    </xf>
    <xf numFmtId="0" fontId="2" fillId="0" borderId="16" xfId="0" applyFont="1" applyBorder="1" applyAlignment="1">
      <alignment vertical="center" wrapText="1"/>
    </xf>
    <xf numFmtId="0" fontId="18" fillId="3" borderId="16" xfId="0" applyFont="1" applyFill="1" applyBorder="1" applyAlignment="1">
      <alignment vertical="center"/>
    </xf>
    <xf numFmtId="0" fontId="18" fillId="3" borderId="16" xfId="0" applyFont="1" applyFill="1" applyBorder="1" applyAlignment="1">
      <alignment horizontal="center" vertical="center"/>
    </xf>
    <xf numFmtId="0" fontId="0" fillId="0" borderId="16" xfId="0" applyBorder="1" applyAlignment="1">
      <alignment vertical="center"/>
    </xf>
    <xf numFmtId="0" fontId="0" fillId="0" borderId="16" xfId="0" applyBorder="1"/>
    <xf numFmtId="0" fontId="20" fillId="0" borderId="7" xfId="0" applyFont="1" applyBorder="1" applyAlignment="1">
      <alignment vertical="center"/>
    </xf>
    <xf numFmtId="0" fontId="6" fillId="10" borderId="16"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8" fillId="11" borderId="16" xfId="0" applyFont="1" applyFill="1" applyBorder="1" applyAlignment="1">
      <alignment horizontal="center" vertical="center" wrapText="1"/>
    </xf>
    <xf numFmtId="0" fontId="0" fillId="0" borderId="23" xfId="0" applyBorder="1" applyAlignment="1">
      <alignment horizontal="center" wrapText="1"/>
    </xf>
    <xf numFmtId="0" fontId="0" fillId="0" borderId="23" xfId="0" applyBorder="1" applyAlignment="1">
      <alignment horizontal="center" vertical="center" wrapText="1"/>
    </xf>
    <xf numFmtId="0" fontId="0" fillId="0" borderId="0" xfId="0" applyAlignment="1">
      <alignment vertical="top" wrapText="1"/>
    </xf>
    <xf numFmtId="0" fontId="0" fillId="9" borderId="0" xfId="0" applyFill="1"/>
    <xf numFmtId="0" fontId="0" fillId="0" borderId="23" xfId="0" applyBorder="1" applyAlignment="1">
      <alignment horizontal="center"/>
    </xf>
    <xf numFmtId="0" fontId="0" fillId="0" borderId="23" xfId="0" applyBorder="1"/>
    <xf numFmtId="0" fontId="22" fillId="3" borderId="16" xfId="0" applyFont="1" applyFill="1" applyBorder="1" applyAlignment="1">
      <alignment horizontal="left" vertical="center" wrapText="1"/>
    </xf>
    <xf numFmtId="0" fontId="22" fillId="3" borderId="16"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3" fillId="0" borderId="0" xfId="0" applyFont="1"/>
    <xf numFmtId="0" fontId="24" fillId="0" borderId="16"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6" xfId="0" applyFont="1" applyBorder="1" applyAlignment="1">
      <alignment wrapText="1"/>
    </xf>
    <xf numFmtId="0" fontId="24" fillId="9" borderId="16" xfId="0" applyFont="1" applyFill="1" applyBorder="1" applyAlignment="1">
      <alignment horizontal="left"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wrapText="1"/>
    </xf>
    <xf numFmtId="0" fontId="24" fillId="0" borderId="16" xfId="0" applyFont="1" applyBorder="1" applyAlignment="1">
      <alignment horizontal="center" vertical="center" wrapText="1"/>
    </xf>
    <xf numFmtId="0" fontId="6" fillId="9" borderId="0" xfId="0" applyFont="1" applyFill="1" applyBorder="1" applyAlignment="1">
      <alignment horizontal="center" vertical="center" wrapText="1"/>
    </xf>
    <xf numFmtId="0" fontId="0" fillId="4" borderId="0" xfId="0" applyFill="1"/>
    <xf numFmtId="0" fontId="6" fillId="9" borderId="0" xfId="0" applyFont="1" applyFill="1"/>
    <xf numFmtId="0" fontId="6" fillId="4" borderId="16" xfId="0" applyFont="1" applyFill="1" applyBorder="1" applyAlignment="1">
      <alignment wrapText="1"/>
    </xf>
    <xf numFmtId="0" fontId="0" fillId="10" borderId="0" xfId="0" applyFill="1" applyAlignment="1">
      <alignment wrapText="1"/>
    </xf>
    <xf numFmtId="0" fontId="6" fillId="10" borderId="16" xfId="0" applyFont="1" applyFill="1" applyBorder="1" applyAlignment="1">
      <alignment horizontal="left" vertical="center" wrapText="1"/>
    </xf>
    <xf numFmtId="0" fontId="6" fillId="9"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0" fillId="4" borderId="23" xfId="0" applyFill="1" applyBorder="1"/>
    <xf numFmtId="0" fontId="0" fillId="9" borderId="23" xfId="0" applyFill="1" applyBorder="1"/>
    <xf numFmtId="0" fontId="0" fillId="10" borderId="23" xfId="0" applyFill="1" applyBorder="1" applyAlignment="1">
      <alignment vertical="center" wrapText="1"/>
    </xf>
    <xf numFmtId="0" fontId="0" fillId="10" borderId="23" xfId="0" applyFill="1" applyBorder="1" applyAlignment="1">
      <alignment wrapText="1"/>
    </xf>
    <xf numFmtId="0" fontId="0" fillId="4" borderId="26" xfId="0" applyFill="1" applyBorder="1"/>
    <xf numFmtId="0" fontId="0" fillId="9" borderId="26" xfId="0" applyFill="1" applyBorder="1"/>
    <xf numFmtId="0" fontId="6" fillId="9" borderId="24" xfId="0" applyFont="1" applyFill="1" applyBorder="1" applyAlignment="1">
      <alignment horizontal="left" vertical="center" wrapText="1"/>
    </xf>
    <xf numFmtId="0" fontId="0" fillId="0" borderId="23" xfId="0" applyBorder="1" applyAlignment="1">
      <alignment wrapText="1"/>
    </xf>
    <xf numFmtId="0" fontId="0" fillId="0" borderId="23" xfId="0" applyBorder="1" applyAlignment="1">
      <alignment vertical="center" wrapText="1"/>
    </xf>
    <xf numFmtId="0" fontId="27" fillId="12" borderId="23" xfId="0" applyFont="1" applyFill="1" applyBorder="1" applyAlignment="1">
      <alignment wrapText="1"/>
    </xf>
    <xf numFmtId="0" fontId="27" fillId="12" borderId="28" xfId="0" applyFont="1" applyFill="1" applyBorder="1" applyAlignment="1">
      <alignment wrapText="1"/>
    </xf>
    <xf numFmtId="0" fontId="0" fillId="0" borderId="30" xfId="0" applyBorder="1" applyAlignment="1">
      <alignment horizontal="center" vertical="center" wrapText="1"/>
    </xf>
    <xf numFmtId="0" fontId="0" fillId="0" borderId="30" xfId="0" applyBorder="1" applyAlignment="1">
      <alignment vertical="center" wrapText="1"/>
    </xf>
    <xf numFmtId="0" fontId="27" fillId="12" borderId="30" xfId="0" applyFont="1" applyFill="1" applyBorder="1"/>
    <xf numFmtId="0" fontId="0" fillId="0" borderId="27" xfId="0" applyBorder="1"/>
    <xf numFmtId="0" fontId="0" fillId="0" borderId="23" xfId="0" applyBorder="1" applyAlignment="1">
      <alignment horizontal="center" vertical="center"/>
    </xf>
    <xf numFmtId="0" fontId="0" fillId="0" borderId="23" xfId="0" applyBorder="1" applyAlignment="1">
      <alignment vertical="top" wrapText="1"/>
    </xf>
    <xf numFmtId="0" fontId="0" fillId="0" borderId="23" xfId="0" applyBorder="1" applyAlignment="1">
      <alignment horizontal="left" vertical="top" wrapText="1"/>
    </xf>
    <xf numFmtId="0" fontId="0" fillId="10" borderId="0" xfId="0" applyFill="1"/>
    <xf numFmtId="0" fontId="0" fillId="10" borderId="0" xfId="0" applyFill="1" applyAlignment="1">
      <alignment horizontal="center" vertical="center"/>
    </xf>
    <xf numFmtId="0" fontId="4" fillId="4" borderId="16" xfId="0" applyFont="1" applyFill="1" applyBorder="1" applyAlignment="1">
      <alignment vertical="center" wrapText="1"/>
    </xf>
    <xf numFmtId="0" fontId="6" fillId="4" borderId="16" xfId="0" applyFont="1" applyFill="1" applyBorder="1" applyAlignment="1">
      <alignment horizontal="center" vertical="center" wrapText="1"/>
    </xf>
    <xf numFmtId="0" fontId="4" fillId="4" borderId="27" xfId="0" applyFont="1" applyFill="1" applyBorder="1" applyAlignment="1">
      <alignment wrapText="1"/>
    </xf>
    <xf numFmtId="0" fontId="4" fillId="4" borderId="16" xfId="0" applyFont="1" applyFill="1" applyBorder="1" applyAlignment="1">
      <alignment wrapText="1"/>
    </xf>
    <xf numFmtId="0" fontId="4" fillId="5" borderId="16" xfId="0" applyFont="1" applyFill="1" applyBorder="1" applyAlignment="1">
      <alignment vertical="center" wrapText="1"/>
    </xf>
    <xf numFmtId="0" fontId="7" fillId="2" borderId="16" xfId="0" applyFont="1" applyFill="1" applyBorder="1" applyAlignment="1">
      <alignment horizontal="left" vertical="center" wrapText="1"/>
    </xf>
    <xf numFmtId="0" fontId="30" fillId="0" borderId="0" xfId="0" applyFont="1"/>
    <xf numFmtId="0" fontId="4" fillId="0" borderId="25" xfId="0" applyFont="1" applyBorder="1" applyAlignment="1">
      <alignment vertical="center" wrapText="1"/>
    </xf>
    <xf numFmtId="0" fontId="0" fillId="4" borderId="23" xfId="0" applyFill="1" applyBorder="1" applyAlignment="1">
      <alignment horizontal="center" vertical="center"/>
    </xf>
    <xf numFmtId="0" fontId="31" fillId="0" borderId="0" xfId="0" applyFont="1"/>
    <xf numFmtId="0" fontId="0" fillId="8" borderId="23" xfId="0" applyFill="1" applyBorder="1" applyAlignment="1">
      <alignment horizontal="center"/>
    </xf>
    <xf numFmtId="0" fontId="7" fillId="3" borderId="24" xfId="0" applyFont="1" applyFill="1" applyBorder="1" applyAlignment="1">
      <alignment horizontal="center" vertical="center" wrapText="1"/>
    </xf>
    <xf numFmtId="0" fontId="0" fillId="0" borderId="0" xfId="0" applyAlignment="1">
      <alignment vertical="center"/>
    </xf>
    <xf numFmtId="0" fontId="0" fillId="0" borderId="23" xfId="0" applyBorder="1" applyAlignment="1">
      <alignment vertical="center"/>
    </xf>
    <xf numFmtId="0" fontId="6" fillId="0" borderId="29" xfId="0" applyFont="1" applyBorder="1" applyAlignment="1">
      <alignment horizontal="center" vertical="center" wrapText="1"/>
    </xf>
    <xf numFmtId="0" fontId="7" fillId="3" borderId="16" xfId="0" applyFont="1" applyFill="1" applyBorder="1" applyAlignment="1">
      <alignment vertical="center" wrapText="1"/>
    </xf>
    <xf numFmtId="0" fontId="6" fillId="4" borderId="30" xfId="0" applyFont="1" applyFill="1" applyBorder="1" applyAlignment="1">
      <alignment horizontal="center" vertical="center" wrapText="1"/>
    </xf>
    <xf numFmtId="0" fontId="0" fillId="0" borderId="23" xfId="0" applyBorder="1" applyAlignment="1"/>
    <xf numFmtId="0" fontId="0" fillId="4" borderId="23" xfId="0" applyFill="1" applyBorder="1" applyAlignment="1">
      <alignment horizontal="center" vertical="center" wrapText="1"/>
    </xf>
    <xf numFmtId="0" fontId="0" fillId="0" borderId="16" xfId="0" applyBorder="1" applyAlignment="1">
      <alignment vertical="center" wrapText="1"/>
    </xf>
    <xf numFmtId="0" fontId="0" fillId="4" borderId="23" xfId="0" applyFill="1" applyBorder="1" applyAlignment="1">
      <alignment vertical="center"/>
    </xf>
    <xf numFmtId="0" fontId="0" fillId="0" borderId="28" xfId="0" applyBorder="1" applyAlignment="1">
      <alignment horizontal="center" vertical="center" wrapText="1"/>
    </xf>
    <xf numFmtId="0" fontId="6" fillId="0" borderId="25" xfId="0" applyFont="1" applyBorder="1" applyAlignment="1">
      <alignment wrapText="1"/>
    </xf>
    <xf numFmtId="0" fontId="6" fillId="0" borderId="17" xfId="0" applyFont="1" applyBorder="1" applyAlignment="1">
      <alignment horizontal="center" vertical="center" wrapText="1"/>
    </xf>
    <xf numFmtId="0" fontId="6" fillId="0" borderId="28" xfId="0" applyFont="1" applyBorder="1" applyAlignment="1">
      <alignment horizontal="center" vertical="center" wrapText="1"/>
    </xf>
    <xf numFmtId="0" fontId="6" fillId="8" borderId="26" xfId="0" applyFont="1" applyFill="1" applyBorder="1" applyAlignment="1">
      <alignment horizontal="center" vertical="center" wrapText="1"/>
    </xf>
    <xf numFmtId="0" fontId="6" fillId="0" borderId="30" xfId="0" applyFont="1" applyBorder="1" applyAlignment="1">
      <alignment horizontal="center" vertical="center" wrapText="1"/>
    </xf>
    <xf numFmtId="0" fontId="0" fillId="0" borderId="27" xfId="0" applyBorder="1" applyAlignment="1">
      <alignment horizontal="center" vertical="center" wrapText="1"/>
    </xf>
    <xf numFmtId="0" fontId="6" fillId="4" borderId="25" xfId="0" applyFont="1" applyFill="1" applyBorder="1" applyAlignment="1">
      <alignment horizontal="left" vertical="center" wrapText="1"/>
    </xf>
    <xf numFmtId="0" fontId="0" fillId="0" borderId="27" xfId="0" applyBorder="1" applyAlignment="1">
      <alignment horizontal="center" vertical="center"/>
    </xf>
    <xf numFmtId="0" fontId="0" fillId="8" borderId="2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6" xfId="0" applyFill="1" applyBorder="1" applyAlignment="1">
      <alignment wrapText="1"/>
    </xf>
    <xf numFmtId="0" fontId="0" fillId="4" borderId="35" xfId="0" applyFill="1" applyBorder="1" applyAlignment="1">
      <alignment horizontal="center" vertical="center" wrapText="1"/>
    </xf>
    <xf numFmtId="0" fontId="0" fillId="4" borderId="35" xfId="0" applyFill="1" applyBorder="1"/>
    <xf numFmtId="0" fontId="12" fillId="11" borderId="30" xfId="0" applyFont="1" applyFill="1" applyBorder="1" applyAlignment="1">
      <alignment horizontal="center" vertical="center" wrapText="1"/>
    </xf>
    <xf numFmtId="0" fontId="0" fillId="4" borderId="23" xfId="0" applyFill="1" applyBorder="1" applyAlignment="1">
      <alignment vertical="center" wrapText="1"/>
    </xf>
    <xf numFmtId="0" fontId="23" fillId="4" borderId="16" xfId="0" applyFont="1" applyFill="1" applyBorder="1" applyAlignment="1">
      <alignment wrapText="1"/>
    </xf>
    <xf numFmtId="0" fontId="4" fillId="4" borderId="28" xfId="0" applyFont="1" applyFill="1" applyBorder="1" applyAlignment="1">
      <alignment horizontal="center" vertical="center" wrapText="1"/>
    </xf>
    <xf numFmtId="0" fontId="8" fillId="11" borderId="23" xfId="0" applyFont="1" applyFill="1" applyBorder="1" applyAlignment="1">
      <alignment vertical="center" wrapText="1"/>
    </xf>
    <xf numFmtId="0" fontId="5" fillId="4" borderId="28" xfId="0" applyFont="1" applyFill="1" applyBorder="1" applyAlignment="1">
      <alignment horizontal="center" vertical="center" wrapText="1"/>
    </xf>
    <xf numFmtId="0" fontId="14" fillId="5" borderId="25" xfId="0" applyFont="1" applyFill="1" applyBorder="1" applyAlignment="1">
      <alignment wrapText="1"/>
    </xf>
    <xf numFmtId="0" fontId="3" fillId="0" borderId="16" xfId="0" applyFont="1" applyBorder="1" applyAlignment="1">
      <alignment horizontal="center" vertical="center"/>
    </xf>
    <xf numFmtId="0" fontId="0" fillId="2" borderId="23" xfId="0" applyFont="1" applyFill="1" applyBorder="1" applyAlignment="1">
      <alignment horizontal="center" vertical="center"/>
    </xf>
    <xf numFmtId="0" fontId="0" fillId="2" borderId="23" xfId="0" applyFont="1" applyFill="1" applyBorder="1" applyAlignment="1">
      <alignment horizontal="center"/>
    </xf>
    <xf numFmtId="0" fontId="36" fillId="2" borderId="23" xfId="0" applyFont="1" applyFill="1" applyBorder="1" applyAlignment="1">
      <alignment horizontal="center"/>
    </xf>
    <xf numFmtId="0" fontId="27" fillId="4" borderId="23" xfId="0" applyFont="1" applyFill="1" applyBorder="1" applyAlignment="1">
      <alignment horizontal="center"/>
    </xf>
    <xf numFmtId="0" fontId="0" fillId="0" borderId="35" xfId="0" applyBorder="1" applyAlignment="1">
      <alignment horizontal="left" vertical="top" wrapText="1"/>
    </xf>
    <xf numFmtId="0" fontId="0" fillId="0" borderId="35" xfId="0" applyBorder="1" applyAlignment="1">
      <alignment horizontal="center" vertical="center"/>
    </xf>
    <xf numFmtId="0" fontId="0" fillId="0" borderId="35" xfId="0" applyBorder="1"/>
    <xf numFmtId="0" fontId="27" fillId="12" borderId="32" xfId="0" applyFont="1" applyFill="1" applyBorder="1" applyAlignment="1">
      <alignment wrapText="1"/>
    </xf>
    <xf numFmtId="0" fontId="13" fillId="0" borderId="40" xfId="0" applyFont="1" applyBorder="1" applyAlignment="1">
      <alignment horizontal="center"/>
    </xf>
    <xf numFmtId="0" fontId="14" fillId="5" borderId="35" xfId="0" applyFont="1" applyFill="1" applyBorder="1" applyAlignment="1">
      <alignment horizontal="center" vertical="center"/>
    </xf>
    <xf numFmtId="0" fontId="27" fillId="12" borderId="30" xfId="0" applyFont="1" applyFill="1" applyBorder="1" applyAlignment="1">
      <alignment wrapText="1"/>
    </xf>
    <xf numFmtId="0" fontId="12" fillId="3" borderId="25" xfId="0" applyFont="1" applyFill="1" applyBorder="1" applyAlignment="1">
      <alignment vertical="center" wrapText="1"/>
    </xf>
    <xf numFmtId="0" fontId="12" fillId="3" borderId="28" xfId="0" applyFont="1" applyFill="1" applyBorder="1" applyAlignment="1">
      <alignment vertical="center" wrapText="1"/>
    </xf>
    <xf numFmtId="0" fontId="13" fillId="0" borderId="16" xfId="0" applyFont="1" applyBorder="1" applyAlignment="1">
      <alignment horizontal="center" wrapText="1"/>
    </xf>
    <xf numFmtId="0" fontId="13" fillId="5" borderId="16" xfId="0" applyFont="1" applyFill="1" applyBorder="1" applyAlignment="1">
      <alignment horizontal="center" wrapText="1"/>
    </xf>
    <xf numFmtId="0" fontId="0" fillId="4" borderId="35" xfId="0" applyFill="1" applyBorder="1" applyAlignment="1">
      <alignment wrapText="1"/>
    </xf>
    <xf numFmtId="0" fontId="21" fillId="4" borderId="23" xfId="0" applyFont="1" applyFill="1" applyBorder="1" applyAlignment="1"/>
    <xf numFmtId="0" fontId="0" fillId="4" borderId="23" xfId="0" applyFill="1" applyBorder="1" applyAlignment="1">
      <alignment horizontal="center"/>
    </xf>
    <xf numFmtId="0" fontId="0" fillId="4" borderId="16" xfId="0" applyFont="1" applyFill="1" applyBorder="1" applyAlignment="1">
      <alignment horizontal="center" vertical="top" wrapText="1"/>
    </xf>
    <xf numFmtId="0" fontId="4" fillId="0" borderId="28" xfId="0" applyFont="1" applyBorder="1" applyAlignment="1">
      <alignment horizontal="center" vertical="center" wrapText="1"/>
    </xf>
    <xf numFmtId="0" fontId="4" fillId="0" borderId="28" xfId="0" applyFont="1" applyBorder="1" applyAlignment="1">
      <alignment vertical="center" wrapText="1"/>
    </xf>
    <xf numFmtId="0" fontId="0" fillId="0" borderId="37" xfId="0" applyBorder="1" applyAlignment="1">
      <alignment vertical="center" wrapText="1"/>
    </xf>
    <xf numFmtId="0" fontId="6" fillId="4" borderId="25" xfId="0" applyFont="1" applyFill="1" applyBorder="1" applyAlignment="1">
      <alignment horizontal="center" wrapText="1"/>
    </xf>
    <xf numFmtId="0" fontId="4" fillId="4" borderId="16" xfId="0" applyFont="1" applyFill="1" applyBorder="1" applyAlignment="1">
      <alignment horizontal="left" vertical="center" wrapText="1"/>
    </xf>
    <xf numFmtId="0" fontId="4" fillId="4" borderId="27" xfId="0" applyFont="1" applyFill="1" applyBorder="1" applyAlignment="1">
      <alignment vertical="center" wrapText="1"/>
    </xf>
    <xf numFmtId="0" fontId="0" fillId="0" borderId="23" xfId="0" applyBorder="1" applyAlignment="1">
      <alignment horizontal="left" vertical="center" wrapText="1"/>
    </xf>
    <xf numFmtId="0" fontId="0" fillId="0" borderId="27" xfId="0" applyBorder="1" applyAlignment="1">
      <alignment vertical="center"/>
    </xf>
    <xf numFmtId="0" fontId="6" fillId="4" borderId="41" xfId="0" applyFont="1" applyFill="1" applyBorder="1" applyAlignment="1">
      <alignment horizontal="center" vertical="center" wrapText="1"/>
    </xf>
    <xf numFmtId="0" fontId="27" fillId="12" borderId="28" xfId="0" applyFont="1" applyFill="1" applyBorder="1" applyAlignment="1">
      <alignment vertical="center" wrapText="1"/>
    </xf>
    <xf numFmtId="0" fontId="26" fillId="0" borderId="29" xfId="0" applyFont="1" applyBorder="1" applyAlignment="1">
      <alignment vertical="center" wrapText="1"/>
    </xf>
    <xf numFmtId="0" fontId="26" fillId="0" borderId="30" xfId="0" applyFont="1" applyBorder="1" applyAlignment="1">
      <alignment vertical="center" wrapText="1"/>
    </xf>
    <xf numFmtId="0" fontId="28" fillId="3" borderId="29" xfId="0" applyFont="1" applyFill="1" applyBorder="1" applyAlignment="1">
      <alignment vertical="center" wrapText="1"/>
    </xf>
    <xf numFmtId="0" fontId="28" fillId="3" borderId="30" xfId="0" applyFont="1" applyFill="1" applyBorder="1" applyAlignment="1">
      <alignment vertical="center" wrapText="1"/>
    </xf>
    <xf numFmtId="0" fontId="4" fillId="13" borderId="28" xfId="0" applyFont="1" applyFill="1" applyBorder="1" applyAlignment="1">
      <alignment horizontal="center" vertical="center" wrapText="1"/>
    </xf>
    <xf numFmtId="0" fontId="6" fillId="4" borderId="16" xfId="0" applyFont="1" applyFill="1" applyBorder="1" applyAlignment="1">
      <alignment horizontal="left" vertical="center" wrapText="1"/>
    </xf>
    <xf numFmtId="0" fontId="6" fillId="4" borderId="16" xfId="0" applyFont="1" applyFill="1" applyBorder="1" applyAlignment="1">
      <alignment vertical="center" wrapText="1"/>
    </xf>
    <xf numFmtId="0" fontId="0" fillId="4" borderId="33" xfId="0" applyFill="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0" fillId="0" borderId="28" xfId="0" applyBorder="1" applyAlignment="1">
      <alignment vertical="center" wrapText="1"/>
    </xf>
    <xf numFmtId="0" fontId="6" fillId="0" borderId="26" xfId="0" applyFont="1" applyBorder="1" applyAlignment="1">
      <alignment wrapText="1"/>
    </xf>
    <xf numFmtId="0" fontId="6" fillId="4" borderId="2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12" fillId="3" borderId="30" xfId="0" applyFont="1" applyFill="1" applyBorder="1" applyAlignment="1">
      <alignment horizontal="center" vertical="center" wrapText="1"/>
    </xf>
    <xf numFmtId="0" fontId="4" fillId="0" borderId="16" xfId="0" applyFont="1" applyFill="1" applyBorder="1" applyAlignment="1">
      <alignment wrapText="1"/>
    </xf>
    <xf numFmtId="0" fontId="4" fillId="13" borderId="28" xfId="0" applyFont="1" applyFill="1" applyBorder="1" applyAlignment="1">
      <alignment wrapText="1"/>
    </xf>
    <xf numFmtId="0" fontId="7" fillId="4" borderId="23" xfId="0" applyFont="1" applyFill="1" applyBorder="1" applyAlignment="1">
      <alignment vertical="center" wrapText="1"/>
    </xf>
    <xf numFmtId="0" fontId="7" fillId="3" borderId="31" xfId="0" applyFont="1" applyFill="1" applyBorder="1" applyAlignment="1">
      <alignment vertical="center" wrapText="1"/>
    </xf>
    <xf numFmtId="0" fontId="0" fillId="0" borderId="35" xfId="0" applyBorder="1" applyAlignment="1">
      <alignment vertical="center"/>
    </xf>
    <xf numFmtId="0" fontId="6" fillId="0" borderId="23" xfId="0" applyFont="1" applyBorder="1" applyAlignment="1">
      <alignment horizontal="center" vertical="center" wrapText="1"/>
    </xf>
    <xf numFmtId="0" fontId="7" fillId="3" borderId="34" xfId="0" applyFont="1" applyFill="1" applyBorder="1" applyAlignment="1">
      <alignment horizontal="center" vertical="center" wrapText="1"/>
    </xf>
    <xf numFmtId="0" fontId="27" fillId="12" borderId="27" xfId="0" applyFont="1" applyFill="1" applyBorder="1" applyAlignment="1">
      <alignment wrapText="1"/>
    </xf>
    <xf numFmtId="0" fontId="0" fillId="0" borderId="27" xfId="0" applyBorder="1" applyAlignment="1">
      <alignment vertical="center" wrapText="1"/>
    </xf>
    <xf numFmtId="0" fontId="35" fillId="2" borderId="23" xfId="0" applyFont="1" applyFill="1" applyBorder="1" applyAlignment="1">
      <alignment horizontal="center" vertical="center"/>
    </xf>
    <xf numFmtId="0" fontId="8" fillId="11" borderId="24"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0" fillId="0" borderId="43" xfId="0" applyBorder="1" applyAlignment="1">
      <alignment vertical="center"/>
    </xf>
    <xf numFmtId="0" fontId="8" fillId="11" borderId="25"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27" fillId="0" borderId="26" xfId="0" applyFont="1" applyFill="1" applyBorder="1" applyAlignment="1">
      <alignment horizontal="center"/>
    </xf>
    <xf numFmtId="0" fontId="27" fillId="0" borderId="28" xfId="0" applyFont="1" applyFill="1" applyBorder="1" applyAlignment="1">
      <alignment horizontal="center"/>
    </xf>
    <xf numFmtId="0" fontId="27" fillId="0" borderId="30" xfId="0" applyFont="1" applyFill="1" applyBorder="1" applyAlignment="1">
      <alignment horizontal="center"/>
    </xf>
    <xf numFmtId="0" fontId="27" fillId="0" borderId="23" xfId="0" applyFont="1" applyFill="1" applyBorder="1" applyAlignment="1">
      <alignment horizontal="center"/>
    </xf>
    <xf numFmtId="0" fontId="0" fillId="0" borderId="23" xfId="0" applyFill="1" applyBorder="1" applyAlignment="1">
      <alignment horizontal="center" vertical="center"/>
    </xf>
    <xf numFmtId="0" fontId="0" fillId="0" borderId="27" xfId="0" applyFill="1" applyBorder="1" applyAlignment="1">
      <alignment horizontal="center" vertical="center"/>
    </xf>
    <xf numFmtId="0" fontId="4" fillId="0" borderId="1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3" xfId="0" applyFill="1" applyBorder="1" applyAlignment="1">
      <alignment vertical="center" wrapText="1"/>
    </xf>
    <xf numFmtId="0" fontId="0" fillId="4" borderId="27" xfId="0" applyFill="1" applyBorder="1" applyAlignment="1">
      <alignment horizontal="center" vertical="center"/>
    </xf>
    <xf numFmtId="0" fontId="4" fillId="4" borderId="16" xfId="0" applyFont="1" applyFill="1" applyBorder="1" applyAlignment="1">
      <alignment horizontal="center" wrapText="1"/>
    </xf>
    <xf numFmtId="0" fontId="4" fillId="4" borderId="16"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27" fillId="4" borderId="30" xfId="0" applyFont="1" applyFill="1" applyBorder="1" applyAlignment="1">
      <alignment horizontal="center"/>
    </xf>
    <xf numFmtId="0" fontId="27" fillId="4" borderId="28" xfId="0" applyFont="1" applyFill="1" applyBorder="1" applyAlignment="1">
      <alignment horizontal="center"/>
    </xf>
    <xf numFmtId="0" fontId="27" fillId="4" borderId="28" xfId="0" applyFont="1" applyFill="1" applyBorder="1" applyAlignment="1">
      <alignment horizontal="center" wrapText="1"/>
    </xf>
    <xf numFmtId="0" fontId="4" fillId="0" borderId="16" xfId="0" applyFont="1" applyFill="1" applyBorder="1" applyAlignment="1">
      <alignment vertical="center" wrapText="1"/>
    </xf>
    <xf numFmtId="0" fontId="0" fillId="14" borderId="23" xfId="0" applyFill="1" applyBorder="1" applyAlignment="1">
      <alignment horizontal="center" vertical="center"/>
    </xf>
    <xf numFmtId="0" fontId="4" fillId="0" borderId="16" xfId="0" applyFont="1" applyFill="1" applyBorder="1" applyAlignment="1">
      <alignment horizontal="center" wrapText="1"/>
    </xf>
    <xf numFmtId="0" fontId="27" fillId="0" borderId="37" xfId="0" applyFont="1" applyFill="1" applyBorder="1" applyAlignment="1">
      <alignment horizontal="center"/>
    </xf>
    <xf numFmtId="0" fontId="0" fillId="0" borderId="23" xfId="0" applyFill="1" applyBorder="1" applyAlignment="1">
      <alignment horizontal="left" vertical="center" wrapText="1"/>
    </xf>
    <xf numFmtId="0" fontId="0" fillId="0" borderId="0" xfId="0" applyFill="1" applyAlignment="1">
      <alignment vertical="center" wrapText="1"/>
    </xf>
    <xf numFmtId="0" fontId="0" fillId="4" borderId="35" xfId="0" applyFill="1" applyBorder="1" applyAlignment="1">
      <alignment vertical="center" wrapText="1"/>
    </xf>
    <xf numFmtId="0" fontId="6" fillId="0" borderId="16" xfId="0" applyFont="1" applyFill="1" applyBorder="1" applyAlignment="1">
      <alignment wrapText="1"/>
    </xf>
    <xf numFmtId="0" fontId="6" fillId="0" borderId="16" xfId="0" applyFont="1" applyFill="1" applyBorder="1" applyAlignment="1">
      <alignment vertical="center" wrapText="1"/>
    </xf>
    <xf numFmtId="0" fontId="6" fillId="0" borderId="16" xfId="0" applyFont="1" applyFill="1" applyBorder="1" applyAlignment="1">
      <alignment horizontal="center" wrapText="1"/>
    </xf>
    <xf numFmtId="0" fontId="0" fillId="0" borderId="0" xfId="0" applyFill="1"/>
    <xf numFmtId="0" fontId="0" fillId="0" borderId="30" xfId="0" applyFill="1" applyBorder="1" applyAlignment="1">
      <alignment vertical="center" wrapText="1"/>
    </xf>
    <xf numFmtId="0" fontId="27" fillId="0" borderId="30" xfId="0" applyFont="1" applyFill="1" applyBorder="1" applyAlignment="1">
      <alignment horizontal="center" wrapText="1"/>
    </xf>
    <xf numFmtId="0" fontId="4" fillId="4" borderId="30" xfId="0" applyFont="1" applyFill="1" applyBorder="1" applyAlignment="1">
      <alignment horizontal="center" vertical="center" wrapText="1"/>
    </xf>
    <xf numFmtId="0" fontId="27" fillId="4" borderId="30" xfId="0" applyFont="1" applyFill="1" applyBorder="1" applyAlignment="1">
      <alignment horizontal="center" wrapText="1"/>
    </xf>
    <xf numFmtId="0" fontId="0" fillId="4" borderId="23" xfId="0" applyFill="1" applyBorder="1" applyAlignment="1">
      <alignment wrapText="1"/>
    </xf>
    <xf numFmtId="0" fontId="6" fillId="0" borderId="23" xfId="0" applyFont="1" applyFill="1" applyBorder="1" applyAlignment="1">
      <alignment horizontal="center" vertical="center" wrapText="1"/>
    </xf>
    <xf numFmtId="0" fontId="6" fillId="0" borderId="23" xfId="0" applyFont="1" applyFill="1" applyBorder="1" applyAlignment="1">
      <alignment horizontal="left" vertical="center" wrapText="1"/>
    </xf>
    <xf numFmtId="0" fontId="6" fillId="0" borderId="34"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6" fillId="0" borderId="24" xfId="0" applyFont="1" applyFill="1" applyBorder="1" applyAlignment="1">
      <alignment wrapText="1"/>
    </xf>
    <xf numFmtId="0" fontId="6" fillId="0" borderId="26" xfId="0" applyFont="1" applyFill="1" applyBorder="1" applyAlignment="1">
      <alignment wrapText="1"/>
    </xf>
    <xf numFmtId="0" fontId="12" fillId="0" borderId="1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28" fillId="3" borderId="28" xfId="0" applyFont="1" applyFill="1" applyBorder="1" applyAlignment="1">
      <alignment horizontal="center"/>
    </xf>
    <xf numFmtId="0" fontId="28" fillId="3" borderId="32" xfId="0" applyFont="1" applyFill="1" applyBorder="1" applyAlignment="1">
      <alignment horizontal="center"/>
    </xf>
    <xf numFmtId="0" fontId="28" fillId="3" borderId="23" xfId="0" applyFont="1" applyFill="1" applyBorder="1" applyAlignment="1">
      <alignment horizontal="center"/>
    </xf>
    <xf numFmtId="0" fontId="28" fillId="3" borderId="27" xfId="0" applyFont="1" applyFill="1" applyBorder="1" applyAlignment="1">
      <alignment horizontal="center"/>
    </xf>
    <xf numFmtId="0" fontId="28" fillId="11" borderId="28" xfId="0" applyFont="1" applyFill="1" applyBorder="1" applyAlignment="1">
      <alignment horizontal="center" wrapText="1"/>
    </xf>
    <xf numFmtId="0" fontId="6" fillId="0" borderId="29" xfId="0" applyFont="1" applyFill="1" applyBorder="1" applyAlignment="1">
      <alignment horizontal="center" vertical="center" wrapText="1"/>
    </xf>
    <xf numFmtId="0" fontId="28" fillId="3" borderId="28" xfId="0" applyFont="1" applyFill="1" applyBorder="1" applyAlignment="1">
      <alignment horizontal="center" wrapText="1"/>
    </xf>
    <xf numFmtId="0" fontId="4" fillId="0" borderId="25" xfId="0" applyFont="1" applyFill="1" applyBorder="1" applyAlignment="1">
      <alignment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vertical="center" wrapText="1"/>
    </xf>
    <xf numFmtId="0" fontId="5" fillId="0" borderId="25" xfId="0" applyFont="1" applyFill="1" applyBorder="1" applyAlignment="1">
      <alignment vertical="center" wrapText="1"/>
    </xf>
    <xf numFmtId="0" fontId="5" fillId="0" borderId="28" xfId="0" applyFont="1" applyFill="1" applyBorder="1" applyAlignment="1">
      <alignment horizontal="center" vertical="center" wrapText="1"/>
    </xf>
    <xf numFmtId="0" fontId="12" fillId="0" borderId="28" xfId="0" applyFont="1" applyFill="1" applyBorder="1" applyAlignment="1">
      <alignment vertical="center" wrapText="1"/>
    </xf>
    <xf numFmtId="0" fontId="16" fillId="11" borderId="24"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7" fillId="11" borderId="30" xfId="0" applyFont="1" applyFill="1" applyBorder="1" applyAlignment="1">
      <alignment horizontal="center" vertical="center" wrapText="1"/>
    </xf>
    <xf numFmtId="0" fontId="0" fillId="0" borderId="23" xfId="0" applyFill="1" applyBorder="1" applyAlignment="1">
      <alignment wrapText="1"/>
    </xf>
    <xf numFmtId="0" fontId="12" fillId="4" borderId="23" xfId="0" applyFont="1" applyFill="1" applyBorder="1" applyAlignment="1">
      <alignment vertical="center" wrapText="1"/>
    </xf>
    <xf numFmtId="0" fontId="28" fillId="3" borderId="25" xfId="0" applyFont="1" applyFill="1" applyBorder="1" applyAlignment="1">
      <alignment horizontal="center" vertical="center"/>
    </xf>
    <xf numFmtId="0" fontId="12" fillId="3" borderId="31" xfId="0" applyFont="1" applyFill="1" applyBorder="1" applyAlignment="1">
      <alignment horizontal="center" vertical="center"/>
    </xf>
    <xf numFmtId="0" fontId="8" fillId="11" borderId="23" xfId="0" applyFont="1" applyFill="1" applyBorder="1" applyAlignment="1">
      <alignment horizontal="center" vertical="center" wrapText="1"/>
    </xf>
    <xf numFmtId="0" fontId="28" fillId="3" borderId="28" xfId="0" applyFont="1" applyFill="1" applyBorder="1" applyAlignment="1">
      <alignment horizontal="center" vertical="center"/>
    </xf>
    <xf numFmtId="0" fontId="28" fillId="3" borderId="16" xfId="0" applyFont="1" applyFill="1" applyBorder="1" applyAlignment="1">
      <alignment horizontal="center" wrapText="1"/>
    </xf>
    <xf numFmtId="0" fontId="6" fillId="4" borderId="24" xfId="0" applyFont="1" applyFill="1" applyBorder="1" applyAlignment="1">
      <alignment horizontal="center" vertical="center" wrapText="1"/>
    </xf>
    <xf numFmtId="0" fontId="6" fillId="4" borderId="24" xfId="0" applyFont="1" applyFill="1" applyBorder="1" applyAlignment="1">
      <alignment wrapText="1"/>
    </xf>
    <xf numFmtId="0" fontId="0" fillId="4" borderId="0" xfId="0" applyFill="1" applyBorder="1"/>
    <xf numFmtId="0" fontId="6" fillId="4" borderId="24" xfId="0" applyFont="1" applyFill="1" applyBorder="1" applyAlignment="1">
      <alignment horizontal="left" vertical="center" wrapText="1"/>
    </xf>
    <xf numFmtId="0" fontId="28" fillId="3" borderId="16" xfId="0" applyFont="1" applyFill="1" applyBorder="1" applyAlignment="1">
      <alignment horizontal="center"/>
    </xf>
    <xf numFmtId="0" fontId="0" fillId="4" borderId="34" xfId="0" applyFill="1" applyBorder="1" applyAlignment="1">
      <alignment horizontal="center" vertical="center"/>
    </xf>
    <xf numFmtId="0" fontId="8" fillId="3" borderId="0" xfId="0" applyFont="1" applyFill="1" applyAlignment="1">
      <alignment horizontal="center" vertical="center"/>
    </xf>
    <xf numFmtId="0" fontId="8" fillId="3" borderId="23" xfId="0" applyFont="1" applyFill="1" applyBorder="1" applyAlignment="1">
      <alignment horizontal="center" vertical="center"/>
    </xf>
    <xf numFmtId="0" fontId="21" fillId="3" borderId="23" xfId="0" applyFont="1" applyFill="1" applyBorder="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0" fontId="7" fillId="3" borderId="25" xfId="0" applyFont="1" applyFill="1" applyBorder="1" applyAlignment="1">
      <alignment horizontal="center" vertical="center" wrapText="1"/>
    </xf>
    <xf numFmtId="0" fontId="7" fillId="3" borderId="25" xfId="0" applyFont="1" applyFill="1" applyBorder="1" applyAlignment="1">
      <alignment horizontal="center" vertical="center"/>
    </xf>
    <xf numFmtId="0" fontId="28" fillId="11" borderId="28" xfId="0" applyFont="1" applyFill="1" applyBorder="1" applyAlignment="1">
      <alignment horizontal="center"/>
    </xf>
    <xf numFmtId="0" fontId="28" fillId="11" borderId="23" xfId="0" applyFont="1" applyFill="1" applyBorder="1" applyAlignment="1">
      <alignment horizontal="center"/>
    </xf>
    <xf numFmtId="0" fontId="27" fillId="12" borderId="30" xfId="0" applyFont="1" applyFill="1" applyBorder="1" applyAlignment="1">
      <alignment horizontal="center" vertical="center"/>
    </xf>
    <xf numFmtId="0" fontId="12" fillId="3" borderId="16" xfId="0" applyFont="1" applyFill="1" applyBorder="1" applyAlignment="1">
      <alignment horizontal="center" vertical="center" wrapText="1"/>
    </xf>
    <xf numFmtId="0" fontId="8" fillId="3" borderId="24" xfId="0" applyFont="1" applyFill="1" applyBorder="1" applyAlignment="1">
      <alignment horizontal="center" vertical="center"/>
    </xf>
    <xf numFmtId="0" fontId="0" fillId="4" borderId="25" xfId="0" applyFill="1" applyBorder="1" applyAlignment="1">
      <alignment horizontal="left" vertical="top" wrapText="1"/>
    </xf>
    <xf numFmtId="0" fontId="0" fillId="4" borderId="23" xfId="0" applyFill="1" applyBorder="1" applyAlignment="1">
      <alignment vertical="top" wrapText="1"/>
    </xf>
    <xf numFmtId="0" fontId="0" fillId="4" borderId="30" xfId="0" applyFill="1" applyBorder="1" applyAlignment="1">
      <alignment horizontal="center" vertical="top" wrapText="1"/>
    </xf>
    <xf numFmtId="0" fontId="0" fillId="4" borderId="16" xfId="0" applyFill="1" applyBorder="1" applyAlignment="1">
      <alignment horizontal="center" vertical="top" wrapText="1"/>
    </xf>
    <xf numFmtId="0" fontId="28" fillId="11" borderId="28" xfId="0" applyFont="1" applyFill="1" applyBorder="1" applyAlignment="1">
      <alignment horizontal="center" vertical="center"/>
    </xf>
    <xf numFmtId="0" fontId="4" fillId="4" borderId="29"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23" xfId="0" applyFont="1" applyFill="1" applyBorder="1"/>
    <xf numFmtId="0" fontId="8" fillId="11" borderId="31"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25" xfId="0" applyFont="1" applyFill="1" applyBorder="1" applyAlignment="1">
      <alignment horizontal="center" vertical="center" wrapText="1"/>
    </xf>
    <xf numFmtId="0" fontId="6" fillId="4" borderId="23" xfId="0" applyFont="1" applyFill="1" applyBorder="1" applyAlignment="1">
      <alignment horizontal="left" vertical="center" wrapText="1"/>
    </xf>
    <xf numFmtId="0" fontId="6" fillId="4"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6" fillId="4" borderId="23" xfId="0" applyFont="1" applyFill="1" applyBorder="1" applyAlignment="1">
      <alignment wrapText="1"/>
    </xf>
    <xf numFmtId="0" fontId="6" fillId="4" borderId="37" xfId="0" applyFont="1" applyFill="1" applyBorder="1" applyAlignment="1">
      <alignment wrapText="1"/>
    </xf>
    <xf numFmtId="0" fontId="6" fillId="4" borderId="44" xfId="0" applyFont="1" applyFill="1" applyBorder="1" applyAlignment="1">
      <alignment horizontal="left" vertical="center" wrapText="1"/>
    </xf>
    <xf numFmtId="0" fontId="6" fillId="4" borderId="45" xfId="0" applyFont="1" applyFill="1" applyBorder="1" applyAlignment="1">
      <alignment horizontal="center" vertical="center" wrapText="1"/>
    </xf>
    <xf numFmtId="0" fontId="0" fillId="4" borderId="33" xfId="0" applyFill="1" applyBorder="1"/>
    <xf numFmtId="0" fontId="6" fillId="0" borderId="24" xfId="0" applyFont="1" applyBorder="1" applyAlignment="1">
      <alignment horizontal="center" vertical="center" wrapText="1"/>
    </xf>
    <xf numFmtId="0" fontId="28" fillId="3" borderId="16" xfId="0" applyFont="1" applyFill="1" applyBorder="1" applyAlignment="1">
      <alignment horizontal="center" vertical="center"/>
    </xf>
    <xf numFmtId="0" fontId="4" fillId="4" borderId="28" xfId="0" applyFont="1" applyFill="1" applyBorder="1" applyAlignment="1">
      <alignment vertical="center" wrapText="1"/>
    </xf>
    <xf numFmtId="0" fontId="5" fillId="4" borderId="25" xfId="0" applyFont="1" applyFill="1" applyBorder="1" applyAlignment="1">
      <alignment vertical="center" wrapText="1"/>
    </xf>
    <xf numFmtId="0" fontId="12" fillId="4" borderId="28" xfId="0" applyFont="1" applyFill="1" applyBorder="1" applyAlignment="1">
      <alignment vertical="center" wrapText="1"/>
    </xf>
    <xf numFmtId="0" fontId="28" fillId="11" borderId="23" xfId="0" applyFont="1" applyFill="1" applyBorder="1" applyAlignment="1">
      <alignment horizontal="center" vertical="center"/>
    </xf>
    <xf numFmtId="0" fontId="0" fillId="4" borderId="16" xfId="0" applyFont="1" applyFill="1" applyBorder="1" applyAlignment="1">
      <alignment horizontal="center" vertical="center" wrapText="1"/>
    </xf>
    <xf numFmtId="0" fontId="6" fillId="0" borderId="32" xfId="0" applyFont="1" applyBorder="1" applyAlignment="1">
      <alignment horizontal="center" vertical="center" wrapText="1"/>
    </xf>
    <xf numFmtId="0" fontId="0" fillId="4" borderId="35" xfId="0" applyFill="1" applyBorder="1" applyAlignment="1">
      <alignment horizontal="center" vertical="center"/>
    </xf>
    <xf numFmtId="0" fontId="6" fillId="0" borderId="23" xfId="0" applyFont="1" applyBorder="1" applyAlignment="1">
      <alignment wrapText="1"/>
    </xf>
    <xf numFmtId="0" fontId="6" fillId="0" borderId="31" xfId="0" applyFont="1" applyBorder="1" applyAlignment="1">
      <alignment wrapText="1"/>
    </xf>
    <xf numFmtId="0" fontId="0" fillId="4" borderId="35" xfId="0" applyFill="1" applyBorder="1" applyAlignment="1">
      <alignment vertical="center"/>
    </xf>
    <xf numFmtId="0" fontId="6" fillId="4" borderId="36" xfId="0" applyFont="1" applyFill="1" applyBorder="1" applyAlignment="1">
      <alignment horizontal="center" vertical="center" wrapText="1"/>
    </xf>
    <xf numFmtId="0" fontId="0" fillId="0" borderId="41" xfId="0" applyBorder="1" applyAlignment="1">
      <alignment horizontal="center" vertical="center" wrapText="1"/>
    </xf>
    <xf numFmtId="0" fontId="28" fillId="3" borderId="2" xfId="0" applyFont="1" applyFill="1" applyBorder="1" applyAlignment="1">
      <alignment horizontal="center"/>
    </xf>
    <xf numFmtId="0" fontId="14" fillId="5" borderId="29" xfId="0" applyFont="1" applyFill="1" applyBorder="1" applyAlignment="1">
      <alignment horizontal="center"/>
    </xf>
    <xf numFmtId="0" fontId="28" fillId="3" borderId="29" xfId="0" applyFont="1" applyFill="1" applyBorder="1" applyAlignment="1">
      <alignment horizontal="center"/>
    </xf>
    <xf numFmtId="0" fontId="0" fillId="4" borderId="27" xfId="0" applyFill="1" applyBorder="1"/>
    <xf numFmtId="0" fontId="1" fillId="4" borderId="23"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vertical="center" wrapText="1"/>
    </xf>
    <xf numFmtId="0" fontId="3" fillId="0" borderId="16" xfId="0" applyFont="1" applyBorder="1" applyAlignment="1">
      <alignment horizontal="left" vertical="center"/>
    </xf>
    <xf numFmtId="0" fontId="7" fillId="3" borderId="0" xfId="0" applyFont="1" applyFill="1" applyBorder="1" applyAlignment="1">
      <alignment horizontal="center" vertical="center" wrapText="1"/>
    </xf>
    <xf numFmtId="0" fontId="27" fillId="12" borderId="28" xfId="0" applyFont="1" applyFill="1" applyBorder="1" applyAlignment="1">
      <alignment horizontal="center" wrapText="1"/>
    </xf>
    <xf numFmtId="0" fontId="2" fillId="4" borderId="23" xfId="0" applyFont="1" applyFill="1" applyBorder="1" applyAlignment="1">
      <alignment vertical="center" wrapText="1"/>
    </xf>
    <xf numFmtId="0" fontId="0" fillId="4" borderId="23" xfId="0" applyFont="1" applyFill="1" applyBorder="1" applyAlignment="1">
      <alignment vertical="center" wrapText="1"/>
    </xf>
    <xf numFmtId="0" fontId="19" fillId="2" borderId="12" xfId="0" applyFont="1" applyFill="1" applyBorder="1" applyAlignment="1">
      <alignment vertical="center"/>
    </xf>
    <xf numFmtId="0" fontId="19" fillId="2" borderId="14" xfId="0" applyFont="1" applyFill="1" applyBorder="1" applyAlignment="1">
      <alignment vertical="center"/>
    </xf>
    <xf numFmtId="0" fontId="19" fillId="2" borderId="21" xfId="0" applyFont="1" applyFill="1" applyBorder="1" applyAlignment="1">
      <alignment vertical="center"/>
    </xf>
    <xf numFmtId="0" fontId="19" fillId="2" borderId="16" xfId="0" applyFont="1" applyFill="1" applyBorder="1" applyAlignment="1">
      <alignment vertical="center"/>
    </xf>
    <xf numFmtId="0" fontId="2" fillId="0" borderId="16" xfId="0" applyFont="1" applyBorder="1" applyAlignment="1">
      <alignment wrapText="1"/>
    </xf>
    <xf numFmtId="0" fontId="0" fillId="0" borderId="23" xfId="0" applyFill="1" applyBorder="1"/>
    <xf numFmtId="0" fontId="0" fillId="0" borderId="23" xfId="0" applyFill="1" applyBorder="1" applyAlignment="1">
      <alignment vertical="center"/>
    </xf>
    <xf numFmtId="0" fontId="4" fillId="0" borderId="36" xfId="0" applyFont="1" applyFill="1" applyBorder="1" applyAlignment="1">
      <alignment horizontal="center" vertical="center" wrapText="1"/>
    </xf>
    <xf numFmtId="0" fontId="0" fillId="0" borderId="27" xfId="0" applyFill="1" applyBorder="1" applyAlignment="1">
      <alignment horizontal="center" vertical="center" wrapText="1"/>
    </xf>
    <xf numFmtId="0" fontId="6" fillId="0" borderId="37"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center" vertical="center"/>
    </xf>
    <xf numFmtId="0" fontId="0" fillId="0" borderId="23" xfId="0" applyFill="1" applyBorder="1" applyAlignment="1">
      <alignment vertical="top" wrapText="1"/>
    </xf>
    <xf numFmtId="0" fontId="0" fillId="0" borderId="33" xfId="0" applyFill="1" applyBorder="1" applyAlignment="1">
      <alignment horizontal="center" vertical="center" wrapText="1"/>
    </xf>
    <xf numFmtId="0" fontId="2" fillId="0" borderId="23" xfId="0" applyFont="1" applyFill="1" applyBorder="1" applyAlignment="1">
      <alignment vertical="center" wrapText="1"/>
    </xf>
    <xf numFmtId="0" fontId="27" fillId="4" borderId="35" xfId="0" applyFont="1" applyFill="1" applyBorder="1" applyAlignment="1">
      <alignment horizontal="center"/>
    </xf>
    <xf numFmtId="0" fontId="0" fillId="0" borderId="35" xfId="0" applyBorder="1" applyAlignment="1">
      <alignment horizontal="center" vertical="center" wrapText="1"/>
    </xf>
    <xf numFmtId="0" fontId="2" fillId="0" borderId="23" xfId="0" applyFont="1" applyBorder="1" applyAlignment="1">
      <alignment wrapText="1"/>
    </xf>
    <xf numFmtId="0" fontId="4" fillId="13" borderId="23" xfId="0" applyFont="1" applyFill="1" applyBorder="1" applyAlignment="1">
      <alignment horizontal="center" wrapText="1"/>
    </xf>
    <xf numFmtId="0" fontId="0" fillId="0" borderId="26" xfId="0" applyBorder="1"/>
    <xf numFmtId="0" fontId="0" fillId="0" borderId="27" xfId="0" applyBorder="1" applyAlignment="1">
      <alignment wrapText="1"/>
    </xf>
    <xf numFmtId="0" fontId="0" fillId="4" borderId="24" xfId="0" applyFill="1" applyBorder="1" applyAlignment="1">
      <alignment horizontal="center" vertical="center" wrapText="1"/>
    </xf>
    <xf numFmtId="0" fontId="27" fillId="0" borderId="35" xfId="0" applyFont="1" applyFill="1" applyBorder="1" applyAlignment="1">
      <alignment horizontal="center"/>
    </xf>
    <xf numFmtId="0" fontId="0" fillId="0" borderId="16" xfId="0" applyBorder="1" applyAlignment="1">
      <alignment horizontal="center" vertical="center"/>
    </xf>
    <xf numFmtId="0" fontId="27" fillId="0" borderId="16" xfId="0" applyFont="1" applyFill="1" applyBorder="1" applyAlignment="1">
      <alignment horizontal="center"/>
    </xf>
    <xf numFmtId="0" fontId="4" fillId="0" borderId="23" xfId="0" applyFont="1" applyFill="1" applyBorder="1" applyAlignment="1">
      <alignment vertical="center" wrapText="1"/>
    </xf>
    <xf numFmtId="0" fontId="0" fillId="0" borderId="23" xfId="0" applyFill="1" applyBorder="1" applyAlignment="1">
      <alignment horizontal="left" vertical="top" wrapText="1"/>
    </xf>
    <xf numFmtId="0" fontId="6" fillId="5" borderId="16" xfId="0" applyFont="1" applyFill="1" applyBorder="1" applyAlignment="1">
      <alignment horizontal="center" wrapText="1"/>
    </xf>
    <xf numFmtId="0" fontId="14" fillId="5" borderId="16" xfId="0" applyFont="1" applyFill="1" applyBorder="1" applyAlignment="1">
      <alignment horizontal="center" wrapText="1"/>
    </xf>
    <xf numFmtId="0" fontId="2" fillId="0" borderId="0" xfId="0" applyFont="1" applyAlignment="1">
      <alignment vertical="center" wrapText="1"/>
    </xf>
    <xf numFmtId="0" fontId="18" fillId="3" borderId="18" xfId="0" applyFont="1" applyFill="1" applyBorder="1" applyAlignment="1">
      <alignment horizontal="center" vertical="center"/>
    </xf>
    <xf numFmtId="0" fontId="18" fillId="3" borderId="19" xfId="0" applyFont="1" applyFill="1" applyBorder="1" applyAlignment="1">
      <alignment horizontal="center" vertical="center"/>
    </xf>
    <xf numFmtId="0" fontId="8" fillId="3" borderId="1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9" fillId="2" borderId="16" xfId="0" applyFont="1" applyFill="1" applyBorder="1" applyAlignment="1">
      <alignment horizontal="left" vertical="center"/>
    </xf>
    <xf numFmtId="0" fontId="35" fillId="2" borderId="42" xfId="0" applyFont="1" applyFill="1" applyBorder="1" applyAlignment="1">
      <alignment horizontal="center"/>
    </xf>
    <xf numFmtId="0" fontId="35" fillId="2" borderId="38" xfId="0" applyFont="1" applyFill="1" applyBorder="1" applyAlignment="1">
      <alignment horizontal="center"/>
    </xf>
    <xf numFmtId="0" fontId="9" fillId="0" borderId="16" xfId="0" applyFont="1" applyBorder="1" applyAlignment="1">
      <alignment horizontal="right" vertical="center" wrapText="1"/>
    </xf>
    <xf numFmtId="0" fontId="9" fillId="2" borderId="16" xfId="0" applyFont="1" applyFill="1" applyBorder="1" applyAlignment="1">
      <alignment horizontal="right" vertical="center" wrapText="1"/>
    </xf>
    <xf numFmtId="0" fontId="0" fillId="5" borderId="16" xfId="0" applyFill="1" applyBorder="1" applyAlignment="1">
      <alignment horizontal="center"/>
    </xf>
    <xf numFmtId="0" fontId="13" fillId="0" borderId="16" xfId="0" applyFont="1" applyBorder="1" applyAlignment="1">
      <alignment horizontal="right" vertical="center" wrapText="1"/>
    </xf>
    <xf numFmtId="0" fontId="6" fillId="5" borderId="16" xfId="0" applyFont="1" applyFill="1" applyBorder="1" applyAlignment="1">
      <alignment horizontal="center" wrapText="1"/>
    </xf>
    <xf numFmtId="0" fontId="13" fillId="2" borderId="16" xfId="0" applyFont="1" applyFill="1" applyBorder="1" applyAlignment="1">
      <alignment horizontal="right" vertical="center" wrapText="1"/>
    </xf>
    <xf numFmtId="0" fontId="13" fillId="0" borderId="29" xfId="0" applyFont="1" applyBorder="1" applyAlignment="1">
      <alignment horizontal="right" vertical="center" wrapText="1"/>
    </xf>
    <xf numFmtId="0" fontId="13" fillId="0" borderId="30" xfId="0" applyFont="1" applyBorder="1" applyAlignment="1">
      <alignment horizontal="right" vertical="center" wrapText="1"/>
    </xf>
    <xf numFmtId="0" fontId="6" fillId="5" borderId="24" xfId="0" applyFont="1" applyFill="1" applyBorder="1" applyAlignment="1">
      <alignment horizontal="center" wrapText="1"/>
    </xf>
    <xf numFmtId="0" fontId="6" fillId="5" borderId="25" xfId="0" applyFont="1" applyFill="1" applyBorder="1" applyAlignment="1">
      <alignment horizontal="center" wrapText="1"/>
    </xf>
    <xf numFmtId="0" fontId="13" fillId="2" borderId="29" xfId="0" applyFont="1" applyFill="1" applyBorder="1" applyAlignment="1">
      <alignment horizontal="right" vertical="center" wrapText="1"/>
    </xf>
    <xf numFmtId="0" fontId="13" fillId="2" borderId="30" xfId="0" applyFont="1" applyFill="1" applyBorder="1" applyAlignment="1">
      <alignment horizontal="right" vertical="center" wrapText="1"/>
    </xf>
    <xf numFmtId="0" fontId="14" fillId="5" borderId="16" xfId="0" applyFont="1" applyFill="1" applyBorder="1" applyAlignment="1">
      <alignment horizontal="center" wrapText="1"/>
    </xf>
    <xf numFmtId="0" fontId="17" fillId="0" borderId="16" xfId="0" applyFont="1" applyBorder="1" applyAlignment="1">
      <alignment horizontal="right" vertical="center" wrapText="1"/>
    </xf>
    <xf numFmtId="0" fontId="17" fillId="2" borderId="16" xfId="0" applyFont="1" applyFill="1" applyBorder="1" applyAlignment="1">
      <alignment horizontal="right" vertical="center" wrapText="1"/>
    </xf>
    <xf numFmtId="0" fontId="26" fillId="0" borderId="23" xfId="0" applyFont="1" applyBorder="1" applyAlignment="1">
      <alignment horizontal="right" wrapText="1"/>
    </xf>
    <xf numFmtId="0" fontId="28" fillId="11" borderId="23" xfId="0" applyFont="1" applyFill="1" applyBorder="1" applyAlignment="1">
      <alignment horizontal="right" wrapText="1"/>
    </xf>
    <xf numFmtId="0" fontId="26" fillId="0" borderId="35" xfId="0" applyFont="1" applyBorder="1" applyAlignment="1">
      <alignment horizontal="right" wrapText="1"/>
    </xf>
    <xf numFmtId="0" fontId="28" fillId="3" borderId="23" xfId="0" applyFont="1" applyFill="1" applyBorder="1" applyAlignment="1">
      <alignment horizontal="right" wrapText="1"/>
    </xf>
    <xf numFmtId="0" fontId="26" fillId="0" borderId="29" xfId="0" applyFont="1" applyBorder="1" applyAlignment="1">
      <alignment horizontal="right" wrapText="1"/>
    </xf>
    <xf numFmtId="0" fontId="26" fillId="0" borderId="30" xfId="0" applyFont="1" applyBorder="1" applyAlignment="1">
      <alignment horizontal="right" wrapText="1"/>
    </xf>
    <xf numFmtId="0" fontId="28" fillId="3" borderId="29" xfId="0" applyFont="1" applyFill="1" applyBorder="1" applyAlignment="1">
      <alignment horizontal="right" wrapText="1"/>
    </xf>
    <xf numFmtId="0" fontId="28" fillId="3" borderId="30" xfId="0" applyFont="1" applyFill="1" applyBorder="1" applyAlignment="1">
      <alignment horizontal="right" wrapText="1"/>
    </xf>
    <xf numFmtId="0" fontId="4" fillId="12" borderId="24" xfId="0" applyFont="1" applyFill="1" applyBorder="1" applyAlignment="1">
      <alignment wrapText="1"/>
    </xf>
    <xf numFmtId="0" fontId="4" fillId="12" borderId="25" xfId="0" applyFont="1" applyFill="1" applyBorder="1" applyAlignment="1">
      <alignment wrapText="1"/>
    </xf>
    <xf numFmtId="0" fontId="28" fillId="3" borderId="17" xfId="0" applyFont="1" applyFill="1" applyBorder="1" applyAlignment="1">
      <alignment horizontal="right" wrapText="1"/>
    </xf>
    <xf numFmtId="0" fontId="28" fillId="3" borderId="28" xfId="0" applyFont="1" applyFill="1" applyBorder="1" applyAlignment="1">
      <alignment horizontal="right" wrapText="1"/>
    </xf>
    <xf numFmtId="0" fontId="28" fillId="3" borderId="16" xfId="0" applyFont="1" applyFill="1" applyBorder="1" applyAlignment="1">
      <alignment horizontal="right" vertical="center" wrapText="1"/>
    </xf>
    <xf numFmtId="0" fontId="26" fillId="0" borderId="17" xfId="0" applyFont="1" applyBorder="1" applyAlignment="1">
      <alignment horizontal="right" wrapText="1"/>
    </xf>
    <xf numFmtId="0" fontId="26" fillId="0" borderId="28" xfId="0" applyFont="1" applyBorder="1" applyAlignment="1">
      <alignment horizontal="right" wrapText="1"/>
    </xf>
    <xf numFmtId="0" fontId="28" fillId="11" borderId="29" xfId="0" applyFont="1" applyFill="1" applyBorder="1" applyAlignment="1">
      <alignment horizontal="right" wrapText="1"/>
    </xf>
    <xf numFmtId="0" fontId="28" fillId="11" borderId="30" xfId="0" applyFont="1" applyFill="1" applyBorder="1" applyAlignment="1">
      <alignment horizontal="right" wrapText="1"/>
    </xf>
    <xf numFmtId="0" fontId="26" fillId="0" borderId="16" xfId="0" applyFont="1" applyBorder="1" applyAlignment="1">
      <alignment horizontal="right" wrapText="1"/>
    </xf>
    <xf numFmtId="0" fontId="37" fillId="0" borderId="38" xfId="0" applyFont="1" applyBorder="1" applyAlignment="1">
      <alignment horizontal="center" vertical="center" wrapText="1"/>
    </xf>
    <xf numFmtId="0" fontId="28" fillId="3" borderId="36" xfId="0" applyFont="1" applyFill="1" applyBorder="1" applyAlignment="1">
      <alignment horizontal="right" wrapText="1"/>
    </xf>
    <xf numFmtId="0" fontId="28" fillId="3" borderId="37" xfId="0" applyFont="1" applyFill="1" applyBorder="1" applyAlignment="1">
      <alignment horizontal="right" wrapText="1"/>
    </xf>
    <xf numFmtId="0" fontId="6" fillId="5" borderId="28" xfId="0" applyFont="1" applyFill="1" applyBorder="1" applyAlignment="1">
      <alignment horizontal="center" wrapText="1"/>
    </xf>
    <xf numFmtId="0" fontId="28" fillId="3" borderId="25" xfId="0" applyFont="1" applyFill="1" applyBorder="1" applyAlignment="1">
      <alignment horizontal="right" vertical="center" wrapText="1"/>
    </xf>
    <xf numFmtId="0" fontId="26" fillId="0" borderId="41" xfId="0" applyFont="1" applyBorder="1" applyAlignment="1">
      <alignment horizontal="right" wrapText="1"/>
    </xf>
    <xf numFmtId="0" fontId="26" fillId="0" borderId="36" xfId="0" applyFont="1" applyBorder="1" applyAlignment="1">
      <alignment horizontal="right" wrapText="1"/>
    </xf>
    <xf numFmtId="0" fontId="26" fillId="0" borderId="37" xfId="0" applyFont="1" applyBorder="1" applyAlignment="1">
      <alignment horizontal="right" wrapText="1"/>
    </xf>
    <xf numFmtId="0" fontId="28" fillId="3" borderId="41" xfId="0" applyFont="1" applyFill="1" applyBorder="1" applyAlignment="1">
      <alignment horizontal="right" wrapText="1"/>
    </xf>
    <xf numFmtId="0" fontId="13" fillId="0" borderId="39" xfId="0" applyFont="1" applyBorder="1" applyAlignment="1">
      <alignment horizontal="right" vertical="center" wrapText="1"/>
    </xf>
    <xf numFmtId="0" fontId="4" fillId="4" borderId="24" xfId="0" applyFont="1" applyFill="1" applyBorder="1" applyAlignment="1">
      <alignment wrapText="1"/>
    </xf>
    <xf numFmtId="0" fontId="4" fillId="4" borderId="25" xfId="0" applyFont="1" applyFill="1" applyBorder="1" applyAlignment="1">
      <alignment wrapText="1"/>
    </xf>
    <xf numFmtId="0" fontId="13" fillId="0" borderId="25" xfId="0" applyFont="1" applyBorder="1" applyAlignment="1">
      <alignment horizontal="right" vertical="center" wrapText="1"/>
    </xf>
    <xf numFmtId="0" fontId="38" fillId="3" borderId="29" xfId="0" applyFont="1" applyFill="1" applyBorder="1" applyAlignment="1">
      <alignment horizontal="right" wrapText="1"/>
    </xf>
    <xf numFmtId="0" fontId="38" fillId="3" borderId="30" xfId="0" applyFont="1" applyFill="1" applyBorder="1" applyAlignment="1">
      <alignment horizontal="right" wrapText="1"/>
    </xf>
    <xf numFmtId="0" fontId="39" fillId="0" borderId="23" xfId="0" applyFont="1" applyFill="1" applyBorder="1" applyAlignment="1">
      <alignment vertical="top" wrapText="1"/>
    </xf>
    <xf numFmtId="0" fontId="41" fillId="0" borderId="24" xfId="0" applyFont="1" applyFill="1" applyBorder="1" applyAlignment="1">
      <alignment wrapText="1"/>
    </xf>
    <xf numFmtId="0" fontId="3" fillId="0" borderId="16" xfId="0" applyFont="1" applyBorder="1" applyAlignment="1">
      <alignment horizontal="center"/>
    </xf>
    <xf numFmtId="0" fontId="39" fillId="0" borderId="23" xfId="0" applyFont="1" applyFill="1" applyBorder="1" applyAlignment="1">
      <alignment vertical="center" wrapText="1"/>
    </xf>
    <xf numFmtId="0" fontId="4" fillId="0" borderId="24" xfId="0" applyFont="1" applyFill="1" applyBorder="1" applyAlignment="1">
      <alignment vertical="center" wrapText="1"/>
    </xf>
    <xf numFmtId="0" fontId="2" fillId="0" borderId="23" xfId="0" applyFont="1" applyBorder="1" applyAlignment="1">
      <alignment vertical="center" wrapText="1"/>
    </xf>
    <xf numFmtId="0" fontId="16" fillId="3" borderId="23" xfId="0" applyFont="1" applyFill="1" applyBorder="1" applyAlignment="1">
      <alignment horizontal="center" vertical="center"/>
    </xf>
    <xf numFmtId="0" fontId="6" fillId="0" borderId="34" xfId="0" applyFont="1" applyBorder="1" applyAlignment="1">
      <alignment horizontal="center" vertical="center" wrapText="1"/>
    </xf>
    <xf numFmtId="0" fontId="6" fillId="4" borderId="17" xfId="0" applyFont="1" applyFill="1" applyBorder="1" applyAlignment="1">
      <alignment horizontal="left" vertical="center" wrapText="1"/>
    </xf>
    <xf numFmtId="0" fontId="4" fillId="0" borderId="0" xfId="0" applyFont="1" applyAlignment="1">
      <alignment wrapText="1"/>
    </xf>
    <xf numFmtId="0" fontId="6" fillId="0" borderId="0" xfId="0" applyFont="1" applyBorder="1" applyAlignment="1">
      <alignment horizontal="center" vertical="center" wrapText="1"/>
    </xf>
    <xf numFmtId="0" fontId="4" fillId="0" borderId="16" xfId="0" applyFont="1" applyFill="1" applyBorder="1" applyAlignment="1">
      <alignment horizontal="left" vertical="top" wrapText="1"/>
    </xf>
    <xf numFmtId="0" fontId="4" fillId="0" borderId="24" xfId="0" applyFont="1" applyFill="1" applyBorder="1" applyAlignment="1">
      <alignment horizontal="left" vertical="center" wrapText="1"/>
    </xf>
    <xf numFmtId="0" fontId="4" fillId="0" borderId="24" xfId="0" applyFont="1" applyFill="1" applyBorder="1" applyAlignment="1">
      <alignment wrapText="1"/>
    </xf>
    <xf numFmtId="0" fontId="2" fillId="0" borderId="23" xfId="0" applyFont="1" applyBorder="1" applyAlignment="1">
      <alignment vertical="top" wrapText="1"/>
    </xf>
    <xf numFmtId="0" fontId="6" fillId="14" borderId="23" xfId="0" applyFont="1" applyFill="1" applyBorder="1" applyAlignment="1">
      <alignment horizontal="center" vertical="center" wrapText="1"/>
    </xf>
    <xf numFmtId="0" fontId="6" fillId="0" borderId="41" xfId="0" applyFont="1" applyBorder="1" applyAlignment="1">
      <alignment horizontal="center" vertical="center" wrapText="1"/>
    </xf>
    <xf numFmtId="0" fontId="7" fillId="3" borderId="30" xfId="0" applyFont="1" applyFill="1" applyBorder="1" applyAlignment="1">
      <alignment vertical="center" wrapText="1"/>
    </xf>
    <xf numFmtId="0" fontId="12" fillId="11" borderId="30" xfId="0" applyFont="1" applyFill="1" applyBorder="1" applyAlignment="1">
      <alignment vertical="center" wrapText="1"/>
    </xf>
    <xf numFmtId="0" fontId="16" fillId="3" borderId="0" xfId="0" applyFont="1" applyFill="1" applyAlignment="1">
      <alignment horizontal="center" vertical="center"/>
    </xf>
    <xf numFmtId="0" fontId="28" fillId="3" borderId="29" xfId="0" applyFont="1" applyFill="1" applyBorder="1" applyAlignment="1">
      <alignment horizontal="right" vertical="center" wrapText="1"/>
    </xf>
    <xf numFmtId="0" fontId="28" fillId="3" borderId="30" xfId="0" applyFont="1" applyFill="1" applyBorder="1" applyAlignment="1">
      <alignment horizontal="right" vertical="center" wrapText="1"/>
    </xf>
  </cellXfs>
  <cellStyles count="1">
    <cellStyle name="Normal" xfId="0" builtinId="0"/>
  </cellStyles>
  <dxfs count="8">
    <dxf>
      <font>
        <strike val="0"/>
        <outline val="0"/>
        <shadow val="0"/>
        <u val="none"/>
        <vertAlign val="baseline"/>
        <sz val="11"/>
        <color auto="1"/>
        <name val="Calibri"/>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bottom style="medium">
          <color rgb="FFFFFFFF"/>
        </bottom>
      </border>
    </dxf>
    <dxf>
      <font>
        <strike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E3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E5773F-997C-4F33-BB09-F2BE59D191E0}" name="Table17112631" displayName="Table17112631" ref="A1:E8" totalsRowShown="0" headerRowDxfId="7" dataDxfId="6" headerRowBorderDxfId="5">
  <tableColumns count="5">
    <tableColumn id="1" xr3:uid="{D7451A11-2F9C-46F1-BE0A-1E00C4D0D230}" name="Housing First_x000a_" dataDxfId="4"/>
    <tableColumn id="2" xr3:uid="{F72B92B0-C1FE-405B-815C-B2850AB798F0}" name="Source of Information" dataDxfId="3"/>
    <tableColumn id="3" xr3:uid="{3A914C1D-F896-4799-93FB-F3B502869B2C}" name="Allowable Points" dataDxfId="2"/>
    <tableColumn id="4" xr3:uid="{CFAF0FDE-4CD9-44B5-BA9E-2AD20E58B1E0}" name="Points Received" dataDxfId="1"/>
    <tableColumn id="5" xr3:uid="{DE98A63D-EEE8-458C-A403-46CB2D8B1FEF}" name="Comm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2DD3-CC67-41DD-916F-A7539183A103}">
  <sheetPr>
    <pageSetUpPr fitToPage="1"/>
  </sheetPr>
  <dimension ref="A1:G34"/>
  <sheetViews>
    <sheetView topLeftCell="A17" zoomScaleNormal="100" workbookViewId="0">
      <selection activeCell="C27" sqref="C27"/>
    </sheetView>
  </sheetViews>
  <sheetFormatPr defaultRowHeight="15"/>
  <cols>
    <col min="1" max="1" width="86.42578125" customWidth="1"/>
    <col min="2" max="2" width="68.28515625" customWidth="1"/>
    <col min="3" max="3" width="41" customWidth="1"/>
  </cols>
  <sheetData>
    <row r="1" spans="1:7" s="1" customFormat="1" ht="35.25" customHeight="1">
      <c r="A1" s="423" t="s">
        <v>0</v>
      </c>
      <c r="B1" s="423"/>
      <c r="C1" s="82"/>
      <c r="D1" s="82"/>
      <c r="E1" s="82"/>
      <c r="F1" s="6"/>
      <c r="G1" s="3"/>
    </row>
    <row r="2" spans="1:7" s="1" customFormat="1" ht="20.25" customHeight="1" thickBot="1">
      <c r="C2" s="82"/>
      <c r="D2" s="82"/>
      <c r="E2" s="82"/>
      <c r="F2" s="3"/>
      <c r="G2" s="8"/>
    </row>
    <row r="3" spans="1:7" s="1" customFormat="1" ht="20.25" customHeight="1">
      <c r="A3" s="419" t="s">
        <v>1</v>
      </c>
      <c r="B3" s="420"/>
      <c r="C3" s="83"/>
      <c r="D3" s="83"/>
      <c r="E3" s="83"/>
      <c r="F3" s="7"/>
    </row>
    <row r="4" spans="1:7" s="1" customFormat="1" ht="20.25" customHeight="1">
      <c r="A4" s="388" t="s">
        <v>2</v>
      </c>
      <c r="B4" s="84"/>
      <c r="C4" s="85"/>
      <c r="D4" s="86"/>
      <c r="E4" s="86"/>
      <c r="F4" s="4"/>
    </row>
    <row r="5" spans="1:7" s="1" customFormat="1" ht="20.25" customHeight="1">
      <c r="A5" s="389" t="s">
        <v>3</v>
      </c>
      <c r="B5" s="87"/>
      <c r="C5" s="86"/>
      <c r="D5" s="86"/>
      <c r="E5" s="86"/>
      <c r="F5" s="4"/>
    </row>
    <row r="6" spans="1:7" s="2" customFormat="1" ht="20.25" customHeight="1">
      <c r="A6" s="389" t="s">
        <v>4</v>
      </c>
      <c r="B6" s="88"/>
      <c r="C6" s="89"/>
      <c r="D6" s="99"/>
      <c r="E6" s="99"/>
      <c r="F6" s="5"/>
    </row>
    <row r="7" spans="1:7" ht="24" customHeight="1">
      <c r="A7" s="390" t="s">
        <v>5</v>
      </c>
      <c r="B7" s="90"/>
    </row>
    <row r="8" spans="1:7" ht="24" customHeight="1">
      <c r="A8" s="391" t="s">
        <v>6</v>
      </c>
      <c r="B8" s="192" t="s">
        <v>7</v>
      </c>
    </row>
    <row r="9" spans="1:7" ht="24" customHeight="1">
      <c r="A9" s="391" t="s">
        <v>8</v>
      </c>
      <c r="B9" s="383"/>
    </row>
    <row r="10" spans="1:7" ht="24" customHeight="1">
      <c r="A10" s="391" t="s">
        <v>9</v>
      </c>
      <c r="B10" s="383"/>
    </row>
    <row r="11" spans="1:7" ht="24" customHeight="1">
      <c r="A11" s="391" t="s">
        <v>10</v>
      </c>
      <c r="B11" s="91"/>
    </row>
    <row r="12" spans="1:7" ht="24" customHeight="1">
      <c r="A12" s="391" t="s">
        <v>11</v>
      </c>
      <c r="B12" s="476">
        <f>SUM(B9,B10)</f>
        <v>0</v>
      </c>
    </row>
    <row r="13" spans="1:7" ht="24" customHeight="1">
      <c r="A13" s="391" t="s">
        <v>12</v>
      </c>
      <c r="B13" s="476">
        <f>SUM(B9,B11)</f>
        <v>0</v>
      </c>
    </row>
    <row r="15" spans="1:7" ht="22.5" customHeight="1">
      <c r="A15" s="421" t="s">
        <v>13</v>
      </c>
      <c r="B15" s="422"/>
    </row>
    <row r="16" spans="1:7" ht="39.75" customHeight="1">
      <c r="A16" s="92" t="s">
        <v>14</v>
      </c>
      <c r="B16" s="93" t="s">
        <v>7</v>
      </c>
    </row>
    <row r="17" spans="1:3" ht="37.5" customHeight="1">
      <c r="A17" s="94" t="s">
        <v>15</v>
      </c>
      <c r="B17" s="93" t="s">
        <v>7</v>
      </c>
    </row>
    <row r="18" spans="1:3" ht="36" customHeight="1">
      <c r="A18" s="94" t="s">
        <v>16</v>
      </c>
      <c r="B18" s="93" t="s">
        <v>7</v>
      </c>
    </row>
    <row r="20" spans="1:3" ht="24.75" hidden="1" customHeight="1">
      <c r="A20" s="95" t="s">
        <v>17</v>
      </c>
      <c r="B20" s="96" t="s">
        <v>18</v>
      </c>
    </row>
    <row r="21" spans="1:3" ht="18" hidden="1" customHeight="1">
      <c r="A21" s="97" t="s">
        <v>19</v>
      </c>
      <c r="B21" s="98"/>
    </row>
    <row r="22" spans="1:3" ht="19.5" hidden="1" customHeight="1">
      <c r="A22" s="97" t="s">
        <v>20</v>
      </c>
      <c r="B22" s="98"/>
    </row>
    <row r="23" spans="1:3" ht="23.25" hidden="1" customHeight="1">
      <c r="A23" s="97" t="s">
        <v>21</v>
      </c>
      <c r="B23" s="98"/>
    </row>
    <row r="24" spans="1:3" ht="30" hidden="1">
      <c r="A24" s="169" t="s">
        <v>22</v>
      </c>
      <c r="B24" s="98"/>
    </row>
    <row r="26" spans="1:3">
      <c r="A26" s="424" t="s">
        <v>23</v>
      </c>
      <c r="B26" s="425"/>
      <c r="C26" s="425"/>
    </row>
    <row r="27" spans="1:3">
      <c r="A27" s="195" t="s">
        <v>3</v>
      </c>
      <c r="B27" s="195" t="s">
        <v>24</v>
      </c>
      <c r="C27" s="195" t="s">
        <v>25</v>
      </c>
    </row>
    <row r="28" spans="1:3">
      <c r="A28" s="193" t="s">
        <v>26</v>
      </c>
      <c r="B28" s="249">
        <v>180</v>
      </c>
      <c r="C28" s="249">
        <v>115</v>
      </c>
    </row>
    <row r="29" spans="1:3">
      <c r="A29" s="194" t="s">
        <v>27</v>
      </c>
      <c r="B29" s="249">
        <v>180</v>
      </c>
      <c r="C29" s="249">
        <v>115</v>
      </c>
    </row>
    <row r="30" spans="1:3">
      <c r="A30" s="194" t="s">
        <v>28</v>
      </c>
      <c r="B30" s="249">
        <v>180</v>
      </c>
      <c r="C30" s="249">
        <v>115</v>
      </c>
    </row>
    <row r="31" spans="1:3">
      <c r="A31" s="194" t="s">
        <v>29</v>
      </c>
      <c r="B31" s="249">
        <v>180</v>
      </c>
      <c r="C31" s="249">
        <v>115</v>
      </c>
    </row>
    <row r="32" spans="1:3">
      <c r="A32" s="194" t="s">
        <v>30</v>
      </c>
      <c r="B32" s="249">
        <v>180</v>
      </c>
      <c r="C32" s="249">
        <v>115</v>
      </c>
    </row>
    <row r="33" spans="1:3">
      <c r="A33" s="194" t="s">
        <v>31</v>
      </c>
      <c r="B33" s="249">
        <v>180</v>
      </c>
      <c r="C33" s="249">
        <v>115</v>
      </c>
    </row>
    <row r="34" spans="1:3">
      <c r="A34" s="194" t="s">
        <v>32</v>
      </c>
      <c r="B34" s="249">
        <v>180</v>
      </c>
      <c r="C34" s="249">
        <v>115</v>
      </c>
    </row>
  </sheetData>
  <sheetProtection selectLockedCells="1" selectUnlockedCells="1"/>
  <mergeCells count="4">
    <mergeCell ref="A3:B3"/>
    <mergeCell ref="A15:B15"/>
    <mergeCell ref="A1:B1"/>
    <mergeCell ref="A26:C26"/>
  </mergeCells>
  <dataValidations disablePrompts="1" count="1">
    <dataValidation type="list" allowBlank="1" showInputMessage="1" showErrorMessage="1" sqref="B5:C5 C3 D3:E5" xr:uid="{F8558589-6863-4FCC-85FF-74F07DA862DC}">
      <formula1>"Street Outreach, Emergency Shelter, Rapid Rehousing, Homeless Prevention, HMIS/Comparable Data System"</formula1>
    </dataValidation>
  </dataValidations>
  <pageMargins left="0.25" right="0.25" top="0.75" bottom="0.75" header="0.3" footer="0.3"/>
  <pageSetup scale="60" orientation="landscape" r:id="rId1"/>
  <headerFooter>
    <oddHeader>&amp;C&amp;"-,Bold"&amp;14NC 504 2024 NOFO Scorecard</oddHeader>
    <oddFooter>&amp;C&amp;"-,Bold"&amp;14NC 504 2024 NOFO Scorecard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5F27-DF27-461C-8D09-BA6DC41A24FF}">
  <dimension ref="A1:E23"/>
  <sheetViews>
    <sheetView topLeftCell="A17" workbookViewId="0">
      <selection activeCell="A9" sqref="A9"/>
    </sheetView>
  </sheetViews>
  <sheetFormatPr defaultRowHeight="15"/>
  <cols>
    <col min="1" max="1" width="51.42578125" customWidth="1"/>
    <col min="2" max="2" width="43.140625" customWidth="1"/>
    <col min="3" max="3" width="47.140625" customWidth="1"/>
    <col min="4" max="4" width="27.85546875" customWidth="1"/>
    <col min="5" max="5" width="33.28515625" customWidth="1"/>
  </cols>
  <sheetData>
    <row r="1" spans="1:5" ht="28.5" customHeight="1">
      <c r="A1" s="331" t="s">
        <v>245</v>
      </c>
      <c r="B1" s="251" t="s">
        <v>34</v>
      </c>
      <c r="C1" s="251" t="s">
        <v>35</v>
      </c>
      <c r="D1" s="251" t="s">
        <v>36</v>
      </c>
      <c r="E1" s="251" t="s">
        <v>37</v>
      </c>
    </row>
    <row r="2" spans="1:5" ht="30">
      <c r="A2" s="137" t="s">
        <v>246</v>
      </c>
      <c r="B2" s="145" t="s">
        <v>235</v>
      </c>
      <c r="C2" s="181" t="s">
        <v>40</v>
      </c>
      <c r="D2" s="145">
        <v>5</v>
      </c>
      <c r="E2" s="110"/>
    </row>
    <row r="3" spans="1:5" ht="105">
      <c r="A3" s="392" t="s">
        <v>247</v>
      </c>
      <c r="B3" s="145" t="s">
        <v>235</v>
      </c>
      <c r="C3" s="181" t="s">
        <v>40</v>
      </c>
      <c r="D3" s="145">
        <v>5</v>
      </c>
      <c r="E3" s="110"/>
    </row>
    <row r="4" spans="1:5" ht="60">
      <c r="A4" s="392" t="s">
        <v>248</v>
      </c>
      <c r="B4" s="145" t="s">
        <v>235</v>
      </c>
      <c r="C4" s="181" t="s">
        <v>40</v>
      </c>
      <c r="D4" s="145">
        <v>5</v>
      </c>
      <c r="E4" s="110"/>
    </row>
    <row r="5" spans="1:5" ht="75">
      <c r="A5" s="406" t="s">
        <v>249</v>
      </c>
      <c r="B5" s="145" t="s">
        <v>235</v>
      </c>
      <c r="C5" s="168" t="s">
        <v>40</v>
      </c>
      <c r="D5" s="145">
        <v>5</v>
      </c>
      <c r="E5" s="110"/>
    </row>
    <row r="6" spans="1:5" ht="45">
      <c r="A6" s="414" t="s">
        <v>250</v>
      </c>
      <c r="B6" s="259" t="s">
        <v>235</v>
      </c>
      <c r="C6" s="293" t="s">
        <v>75</v>
      </c>
      <c r="D6" s="407" t="s">
        <v>244</v>
      </c>
      <c r="E6" s="110"/>
    </row>
    <row r="7" spans="1:5" ht="18.75">
      <c r="A7" s="441" t="s">
        <v>251</v>
      </c>
      <c r="B7" s="441"/>
      <c r="C7" s="255">
        <v>20</v>
      </c>
      <c r="D7" s="106"/>
      <c r="E7" s="110"/>
    </row>
    <row r="8" spans="1:5" ht="18.75">
      <c r="A8" s="451" t="s">
        <v>252</v>
      </c>
      <c r="B8" s="452"/>
      <c r="C8" s="140" t="s">
        <v>244</v>
      </c>
      <c r="D8" s="298">
        <f>SUM(D2:D6)</f>
        <v>20</v>
      </c>
    </row>
    <row r="9" spans="1:5" ht="27" customHeight="1">
      <c r="A9" s="342" t="s">
        <v>253</v>
      </c>
      <c r="B9" s="66" t="s">
        <v>34</v>
      </c>
      <c r="C9" s="66" t="s">
        <v>35</v>
      </c>
      <c r="D9" s="66" t="s">
        <v>36</v>
      </c>
      <c r="E9" s="66" t="s">
        <v>37</v>
      </c>
    </row>
    <row r="10" spans="1:5" ht="45">
      <c r="A10" s="382" t="s">
        <v>254</v>
      </c>
      <c r="B10" s="151" t="s">
        <v>235</v>
      </c>
      <c r="C10" s="234" t="s">
        <v>259</v>
      </c>
      <c r="D10" s="145">
        <v>20</v>
      </c>
      <c r="E10" s="110"/>
    </row>
    <row r="11" spans="1:5" ht="30">
      <c r="A11" s="386" t="s">
        <v>257</v>
      </c>
      <c r="B11" s="286" t="s">
        <v>258</v>
      </c>
      <c r="C11" s="348" t="s">
        <v>259</v>
      </c>
      <c r="D11" s="349">
        <v>20</v>
      </c>
      <c r="E11" s="350"/>
    </row>
    <row r="12" spans="1:5" ht="30">
      <c r="A12" s="254" t="s">
        <v>260</v>
      </c>
      <c r="B12" s="166" t="s">
        <v>258</v>
      </c>
      <c r="C12" s="26" t="s">
        <v>259</v>
      </c>
      <c r="D12" s="26">
        <v>20</v>
      </c>
      <c r="E12" s="27"/>
    </row>
    <row r="13" spans="1:5" ht="18.75">
      <c r="A13" s="454" t="s">
        <v>251</v>
      </c>
      <c r="B13" s="455"/>
      <c r="C13" s="256">
        <v>60</v>
      </c>
      <c r="D13" s="171"/>
      <c r="E13" s="171"/>
    </row>
    <row r="14" spans="1:5" ht="18.75">
      <c r="A14" s="447" t="s">
        <v>252</v>
      </c>
      <c r="B14" s="448"/>
      <c r="C14" s="140" t="s">
        <v>244</v>
      </c>
      <c r="D14" s="298">
        <f>SUM(D10:D12)</f>
        <v>60</v>
      </c>
      <c r="E14" s="141"/>
    </row>
    <row r="15" spans="1:5" ht="27" customHeight="1">
      <c r="A15" s="161" t="s">
        <v>261</v>
      </c>
      <c r="B15" s="161" t="s">
        <v>34</v>
      </c>
      <c r="C15" s="21" t="s">
        <v>35</v>
      </c>
      <c r="D15" s="161" t="s">
        <v>36</v>
      </c>
      <c r="E15" s="161" t="s">
        <v>37</v>
      </c>
    </row>
    <row r="16" spans="1:5" ht="90">
      <c r="A16" s="138" t="s">
        <v>262</v>
      </c>
      <c r="B16" s="381" t="s">
        <v>115</v>
      </c>
      <c r="C16" s="220" t="s">
        <v>81</v>
      </c>
      <c r="D16" s="145">
        <v>10</v>
      </c>
      <c r="E16" s="110"/>
    </row>
    <row r="17" spans="1:5" ht="105">
      <c r="A17" s="137" t="s">
        <v>263</v>
      </c>
      <c r="B17" s="381" t="s">
        <v>117</v>
      </c>
      <c r="C17" s="220" t="s">
        <v>81</v>
      </c>
      <c r="D17" s="145">
        <v>10</v>
      </c>
      <c r="E17" s="110"/>
    </row>
    <row r="18" spans="1:5" ht="75">
      <c r="A18" s="137" t="s">
        <v>264</v>
      </c>
      <c r="B18" s="381" t="s">
        <v>265</v>
      </c>
      <c r="C18" s="220" t="s">
        <v>81</v>
      </c>
      <c r="D18" s="145">
        <v>10</v>
      </c>
      <c r="E18" s="110"/>
    </row>
    <row r="19" spans="1:5" ht="18.75">
      <c r="A19" s="454" t="s">
        <v>251</v>
      </c>
      <c r="B19" s="455"/>
      <c r="C19" s="257">
        <v>30</v>
      </c>
      <c r="D19" s="171"/>
    </row>
    <row r="20" spans="1:5" ht="18.75">
      <c r="A20" s="456" t="s">
        <v>252</v>
      </c>
      <c r="B20" s="457"/>
      <c r="C20" s="140" t="s">
        <v>244</v>
      </c>
      <c r="D20" s="347">
        <f>SUM(D16:D18)</f>
        <v>30</v>
      </c>
    </row>
    <row r="21" spans="1:5" ht="18.75">
      <c r="A21" s="429" t="s">
        <v>124</v>
      </c>
      <c r="B21" s="429"/>
      <c r="C21" s="79">
        <v>110</v>
      </c>
      <c r="D21" s="55"/>
    </row>
    <row r="22" spans="1:5" ht="18.75">
      <c r="A22" s="453" t="s">
        <v>54</v>
      </c>
      <c r="B22" s="453"/>
      <c r="C22" s="56"/>
      <c r="D22" s="329">
        <f xml:space="preserve"> SUM(D8,D14,D20)</f>
        <v>110</v>
      </c>
    </row>
    <row r="23" spans="1:5">
      <c r="B23" s="159" t="s">
        <v>244</v>
      </c>
    </row>
  </sheetData>
  <mergeCells count="8">
    <mergeCell ref="A7:B7"/>
    <mergeCell ref="A8:B8"/>
    <mergeCell ref="A21:B21"/>
    <mergeCell ref="A22:B22"/>
    <mergeCell ref="A19:B19"/>
    <mergeCell ref="A20:B20"/>
    <mergeCell ref="A13:B13"/>
    <mergeCell ref="A14:B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C1E5-AF5D-499C-8202-BD8317E59762}">
  <dimension ref="A1:E22"/>
  <sheetViews>
    <sheetView workbookViewId="0">
      <selection activeCell="C22" sqref="C22"/>
    </sheetView>
  </sheetViews>
  <sheetFormatPr defaultRowHeight="15"/>
  <cols>
    <col min="1" max="1" width="57.28515625" customWidth="1"/>
    <col min="2" max="2" width="40.5703125" customWidth="1"/>
    <col min="3" max="3" width="49" customWidth="1"/>
    <col min="4" max="4" width="44.7109375" customWidth="1"/>
    <col min="5" max="5" width="45.5703125" customWidth="1"/>
  </cols>
  <sheetData>
    <row r="1" spans="1:5" ht="37.5" customHeight="1">
      <c r="A1" s="331" t="s">
        <v>245</v>
      </c>
      <c r="B1" s="251" t="s">
        <v>34</v>
      </c>
      <c r="C1" s="251" t="s">
        <v>35</v>
      </c>
      <c r="D1" s="251" t="s">
        <v>36</v>
      </c>
      <c r="E1" s="251" t="s">
        <v>37</v>
      </c>
    </row>
    <row r="2" spans="1:5" ht="30">
      <c r="A2" s="409" t="s">
        <v>246</v>
      </c>
      <c r="B2" s="179" t="s">
        <v>235</v>
      </c>
      <c r="C2" s="410" t="s">
        <v>40</v>
      </c>
      <c r="D2" s="179">
        <v>5</v>
      </c>
      <c r="E2" s="110"/>
    </row>
    <row r="3" spans="1:5" ht="90">
      <c r="A3" s="392" t="s">
        <v>247</v>
      </c>
      <c r="B3" s="145" t="s">
        <v>235</v>
      </c>
      <c r="C3" s="181" t="s">
        <v>40</v>
      </c>
      <c r="D3" s="412">
        <v>5</v>
      </c>
      <c r="E3" s="408"/>
    </row>
    <row r="4" spans="1:5" ht="60">
      <c r="A4" s="392" t="s">
        <v>248</v>
      </c>
      <c r="B4" s="145" t="s">
        <v>235</v>
      </c>
      <c r="C4" s="181" t="s">
        <v>40</v>
      </c>
      <c r="D4" s="412">
        <v>5</v>
      </c>
      <c r="E4" s="408"/>
    </row>
    <row r="5" spans="1:5" ht="60">
      <c r="A5" s="406" t="s">
        <v>266</v>
      </c>
      <c r="B5" s="145" t="s">
        <v>235</v>
      </c>
      <c r="C5" s="168" t="s">
        <v>40</v>
      </c>
      <c r="D5" s="412">
        <v>5</v>
      </c>
      <c r="E5" s="408"/>
    </row>
    <row r="6" spans="1:5" ht="30">
      <c r="A6" s="414" t="s">
        <v>250</v>
      </c>
      <c r="B6" s="259" t="s">
        <v>235</v>
      </c>
      <c r="C6" s="293" t="s">
        <v>75</v>
      </c>
      <c r="D6" s="407" t="s">
        <v>244</v>
      </c>
      <c r="E6" s="408"/>
    </row>
    <row r="7" spans="1:5" ht="18.75">
      <c r="A7" s="443" t="s">
        <v>251</v>
      </c>
      <c r="B7" s="443"/>
      <c r="C7" s="411">
        <v>20</v>
      </c>
      <c r="D7" s="405"/>
      <c r="E7" s="110"/>
    </row>
    <row r="8" spans="1:5" ht="18.75">
      <c r="A8" s="451" t="s">
        <v>252</v>
      </c>
      <c r="B8" s="452"/>
      <c r="C8" s="140" t="s">
        <v>244</v>
      </c>
      <c r="D8" s="298">
        <f>SUM(D2:D6)</f>
        <v>20</v>
      </c>
    </row>
    <row r="9" spans="1:5" ht="26.25" customHeight="1">
      <c r="A9" s="342" t="s">
        <v>253</v>
      </c>
      <c r="B9" s="66" t="s">
        <v>34</v>
      </c>
      <c r="C9" s="66" t="s">
        <v>35</v>
      </c>
      <c r="D9" s="66" t="s">
        <v>36</v>
      </c>
      <c r="E9" s="66" t="s">
        <v>37</v>
      </c>
    </row>
    <row r="10" spans="1:5" ht="30">
      <c r="A10" s="382" t="s">
        <v>254</v>
      </c>
      <c r="B10" s="151" t="s">
        <v>235</v>
      </c>
      <c r="C10" s="234" t="s">
        <v>259</v>
      </c>
      <c r="D10" s="145">
        <v>20</v>
      </c>
      <c r="E10" s="110"/>
    </row>
    <row r="11" spans="1:5" s="123" customFormat="1" ht="30">
      <c r="A11" s="387" t="s">
        <v>257</v>
      </c>
      <c r="B11" s="166" t="s">
        <v>258</v>
      </c>
      <c r="C11" s="234" t="s">
        <v>259</v>
      </c>
      <c r="D11" s="158">
        <v>20</v>
      </c>
      <c r="E11" s="130"/>
    </row>
    <row r="12" spans="1:5" ht="30">
      <c r="A12" s="254" t="s">
        <v>260</v>
      </c>
      <c r="B12" s="166" t="s">
        <v>258</v>
      </c>
      <c r="C12" s="26" t="s">
        <v>259</v>
      </c>
      <c r="D12" s="26">
        <v>20</v>
      </c>
      <c r="E12" s="27"/>
    </row>
    <row r="13" spans="1:5" ht="18.75">
      <c r="A13" s="454" t="s">
        <v>251</v>
      </c>
      <c r="B13" s="455"/>
      <c r="C13" s="256">
        <v>60</v>
      </c>
      <c r="D13" s="171"/>
      <c r="E13" s="171"/>
    </row>
    <row r="14" spans="1:5" ht="18.75">
      <c r="A14" s="447" t="s">
        <v>252</v>
      </c>
      <c r="B14" s="448"/>
      <c r="C14" s="140" t="s">
        <v>244</v>
      </c>
      <c r="D14" s="298">
        <f>SUM(D10:D12)</f>
        <v>60</v>
      </c>
      <c r="E14" s="141"/>
    </row>
    <row r="15" spans="1:5" s="156" customFormat="1" ht="33.75" customHeight="1">
      <c r="A15" s="161" t="s">
        <v>261</v>
      </c>
      <c r="B15" s="161" t="s">
        <v>34</v>
      </c>
      <c r="C15" s="21" t="s">
        <v>35</v>
      </c>
      <c r="D15" s="161" t="s">
        <v>36</v>
      </c>
      <c r="E15" s="161" t="s">
        <v>37</v>
      </c>
    </row>
    <row r="16" spans="1:5" ht="83.25" customHeight="1">
      <c r="A16" s="138" t="s">
        <v>262</v>
      </c>
      <c r="B16" s="381" t="s">
        <v>115</v>
      </c>
      <c r="C16" s="220" t="s">
        <v>81</v>
      </c>
      <c r="D16" s="145">
        <v>10</v>
      </c>
      <c r="E16" s="110"/>
    </row>
    <row r="17" spans="1:5" ht="87.75" customHeight="1">
      <c r="A17" s="137" t="s">
        <v>263</v>
      </c>
      <c r="B17" s="381" t="s">
        <v>117</v>
      </c>
      <c r="C17" s="220" t="s">
        <v>81</v>
      </c>
      <c r="D17" s="145">
        <v>10</v>
      </c>
      <c r="E17" s="110"/>
    </row>
    <row r="18" spans="1:5" ht="72.75" customHeight="1">
      <c r="A18" s="138" t="s">
        <v>264</v>
      </c>
      <c r="B18" s="381" t="s">
        <v>265</v>
      </c>
      <c r="C18" s="220" t="s">
        <v>81</v>
      </c>
      <c r="D18" s="145">
        <v>10</v>
      </c>
      <c r="E18" s="110"/>
    </row>
    <row r="19" spans="1:5" ht="32.25" customHeight="1">
      <c r="A19" s="454" t="s">
        <v>251</v>
      </c>
      <c r="B19" s="455"/>
      <c r="C19" s="257">
        <v>30</v>
      </c>
      <c r="D19" s="171"/>
    </row>
    <row r="20" spans="1:5" ht="29.25" customHeight="1">
      <c r="A20" s="456" t="s">
        <v>252</v>
      </c>
      <c r="B20" s="457"/>
      <c r="C20" s="140" t="s">
        <v>244</v>
      </c>
      <c r="D20" s="347">
        <f>SUM(D16:D18)</f>
        <v>30</v>
      </c>
    </row>
    <row r="21" spans="1:5" ht="18.75">
      <c r="A21" s="429" t="s">
        <v>124</v>
      </c>
      <c r="B21" s="429"/>
      <c r="C21" s="79">
        <v>110</v>
      </c>
      <c r="D21" s="55"/>
    </row>
    <row r="22" spans="1:5" ht="18.75">
      <c r="A22" s="453" t="s">
        <v>54</v>
      </c>
      <c r="B22" s="453"/>
      <c r="C22" s="56"/>
      <c r="D22" s="329">
        <f xml:space="preserve"> SUM(D8,D14,D20)</f>
        <v>110</v>
      </c>
    </row>
  </sheetData>
  <mergeCells count="8">
    <mergeCell ref="A22:B22"/>
    <mergeCell ref="A19:B19"/>
    <mergeCell ref="A20:B20"/>
    <mergeCell ref="A7:B7"/>
    <mergeCell ref="A8:B8"/>
    <mergeCell ref="A13:B13"/>
    <mergeCell ref="A14:B14"/>
    <mergeCell ref="A21:B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8A28-345D-4145-8180-B75E8C6933C6}">
  <dimension ref="A1:E22"/>
  <sheetViews>
    <sheetView workbookViewId="0">
      <selection activeCell="C5" sqref="C5"/>
    </sheetView>
  </sheetViews>
  <sheetFormatPr defaultRowHeight="15"/>
  <cols>
    <col min="1" max="1" width="55.42578125" customWidth="1"/>
    <col min="2" max="2" width="27.85546875" customWidth="1"/>
    <col min="3" max="3" width="32.5703125" customWidth="1"/>
    <col min="4" max="5" width="28.7109375" customWidth="1"/>
  </cols>
  <sheetData>
    <row r="1" spans="1:5" ht="30.75" customHeight="1">
      <c r="A1" s="331" t="s">
        <v>245</v>
      </c>
      <c r="B1" s="66" t="s">
        <v>34</v>
      </c>
      <c r="C1" s="251" t="s">
        <v>35</v>
      </c>
      <c r="D1" s="251" t="s">
        <v>36</v>
      </c>
      <c r="E1" s="251" t="s">
        <v>37</v>
      </c>
    </row>
    <row r="2" spans="1:5" ht="30">
      <c r="A2" s="409" t="s">
        <v>246</v>
      </c>
      <c r="B2" s="103" t="s">
        <v>235</v>
      </c>
      <c r="C2" s="410" t="s">
        <v>40</v>
      </c>
      <c r="D2" s="179">
        <v>5</v>
      </c>
      <c r="E2" s="144"/>
    </row>
    <row r="3" spans="1:5" ht="90">
      <c r="A3" s="392" t="s">
        <v>247</v>
      </c>
      <c r="B3" s="145" t="s">
        <v>235</v>
      </c>
      <c r="C3" s="181" t="s">
        <v>40</v>
      </c>
      <c r="D3" s="412">
        <v>5</v>
      </c>
      <c r="E3" s="98"/>
    </row>
    <row r="4" spans="1:5" ht="60">
      <c r="A4" s="392" t="s">
        <v>248</v>
      </c>
      <c r="B4" s="145" t="s">
        <v>235</v>
      </c>
      <c r="C4" s="181" t="s">
        <v>40</v>
      </c>
      <c r="D4" s="412">
        <v>5</v>
      </c>
      <c r="E4" s="98"/>
    </row>
    <row r="5" spans="1:5" ht="75">
      <c r="A5" s="406" t="s">
        <v>249</v>
      </c>
      <c r="B5" s="145" t="s">
        <v>235</v>
      </c>
      <c r="C5" s="168" t="s">
        <v>40</v>
      </c>
      <c r="D5" s="412">
        <v>5</v>
      </c>
      <c r="E5" s="98"/>
    </row>
    <row r="6" spans="1:5" ht="30">
      <c r="A6" s="414" t="s">
        <v>250</v>
      </c>
      <c r="B6" s="259" t="s">
        <v>235</v>
      </c>
      <c r="C6" s="293" t="s">
        <v>75</v>
      </c>
      <c r="D6" s="407" t="s">
        <v>244</v>
      </c>
      <c r="E6" s="98"/>
    </row>
    <row r="7" spans="1:5" ht="18.75">
      <c r="A7" s="458" t="s">
        <v>251</v>
      </c>
      <c r="B7" s="458"/>
      <c r="C7" s="413">
        <v>20</v>
      </c>
      <c r="D7" s="93"/>
      <c r="E7" s="98"/>
    </row>
    <row r="8" spans="1:5" ht="18.75">
      <c r="A8" s="451" t="s">
        <v>252</v>
      </c>
      <c r="B8" s="452"/>
      <c r="C8" s="140" t="s">
        <v>244</v>
      </c>
      <c r="D8" s="298">
        <f>SUM(D2:D6)</f>
        <v>20</v>
      </c>
    </row>
    <row r="9" spans="1:5" ht="34.5" customHeight="1">
      <c r="A9" s="342" t="s">
        <v>253</v>
      </c>
      <c r="B9" s="66" t="s">
        <v>34</v>
      </c>
      <c r="C9" s="66" t="s">
        <v>35</v>
      </c>
      <c r="D9" s="66" t="s">
        <v>36</v>
      </c>
      <c r="E9" s="66" t="s">
        <v>37</v>
      </c>
    </row>
    <row r="10" spans="1:5" ht="30">
      <c r="A10" s="344" t="s">
        <v>254</v>
      </c>
      <c r="B10" s="345" t="s">
        <v>235</v>
      </c>
      <c r="C10" s="181" t="s">
        <v>256</v>
      </c>
      <c r="D10" s="181">
        <v>20</v>
      </c>
      <c r="E10" s="182"/>
    </row>
    <row r="11" spans="1:5" ht="30">
      <c r="A11" s="186" t="s">
        <v>257</v>
      </c>
      <c r="B11" s="345" t="s">
        <v>235</v>
      </c>
      <c r="C11" s="181" t="s">
        <v>259</v>
      </c>
      <c r="D11" s="211">
        <v>20</v>
      </c>
      <c r="E11" s="182"/>
    </row>
    <row r="12" spans="1:5" ht="45">
      <c r="A12" s="343" t="s">
        <v>111</v>
      </c>
      <c r="B12" s="345" t="s">
        <v>235</v>
      </c>
      <c r="C12" s="181" t="s">
        <v>81</v>
      </c>
      <c r="D12" s="346">
        <v>20</v>
      </c>
      <c r="E12" s="182"/>
    </row>
    <row r="13" spans="1:5" ht="18.75">
      <c r="A13" s="445" t="s">
        <v>251</v>
      </c>
      <c r="B13" s="446"/>
      <c r="C13" s="257">
        <v>60</v>
      </c>
      <c r="D13" s="141"/>
      <c r="E13" s="142"/>
    </row>
    <row r="14" spans="1:5" ht="18.75">
      <c r="A14" s="447" t="s">
        <v>252</v>
      </c>
      <c r="B14" s="448"/>
      <c r="C14" s="140" t="s">
        <v>244</v>
      </c>
      <c r="D14" s="298">
        <f>SUM(D10:D12)</f>
        <v>60</v>
      </c>
      <c r="E14" s="142"/>
    </row>
    <row r="15" spans="1:5" ht="30.75" customHeight="1">
      <c r="A15" s="341" t="s">
        <v>261</v>
      </c>
      <c r="B15" s="239" t="s">
        <v>34</v>
      </c>
      <c r="C15" s="239" t="s">
        <v>35</v>
      </c>
      <c r="D15" s="239" t="s">
        <v>36</v>
      </c>
      <c r="E15" s="239" t="s">
        <v>37</v>
      </c>
    </row>
    <row r="16" spans="1:5" ht="75">
      <c r="A16" s="186" t="s">
        <v>262</v>
      </c>
      <c r="B16" s="380" t="s">
        <v>115</v>
      </c>
      <c r="C16" s="166" t="s">
        <v>81</v>
      </c>
      <c r="D16" s="151">
        <v>10</v>
      </c>
      <c r="E16" s="187"/>
    </row>
    <row r="17" spans="1:5" ht="90">
      <c r="A17" s="138" t="s">
        <v>263</v>
      </c>
      <c r="B17" s="381" t="s">
        <v>117</v>
      </c>
      <c r="C17" s="166" t="s">
        <v>81</v>
      </c>
      <c r="D17" s="151">
        <v>10</v>
      </c>
      <c r="E17" s="187"/>
    </row>
    <row r="18" spans="1:5" ht="60">
      <c r="A18" s="138" t="s">
        <v>264</v>
      </c>
      <c r="B18" s="381" t="s">
        <v>265</v>
      </c>
      <c r="C18" s="166" t="s">
        <v>81</v>
      </c>
      <c r="D18" s="26">
        <v>10</v>
      </c>
      <c r="E18" s="117"/>
    </row>
    <row r="19" spans="1:5" ht="18.75">
      <c r="A19" s="445" t="s">
        <v>251</v>
      </c>
      <c r="B19" s="446"/>
      <c r="C19" s="257">
        <v>30</v>
      </c>
      <c r="D19" s="141"/>
      <c r="E19" s="142"/>
    </row>
    <row r="20" spans="1:5" ht="18.75">
      <c r="A20" s="447" t="s">
        <v>252</v>
      </c>
      <c r="B20" s="448"/>
      <c r="C20" s="140" t="s">
        <v>244</v>
      </c>
      <c r="D20" s="298">
        <f>SUM(D16:D18)</f>
        <v>30</v>
      </c>
      <c r="E20" s="142"/>
    </row>
    <row r="21" spans="1:5" ht="18.75">
      <c r="A21" s="445" t="s">
        <v>124</v>
      </c>
      <c r="B21" s="446"/>
      <c r="C21" s="257">
        <f>SUM(C7, C13, C19)</f>
        <v>110</v>
      </c>
      <c r="D21" s="143" t="s">
        <v>244</v>
      </c>
      <c r="E21" s="449" t="s">
        <v>244</v>
      </c>
    </row>
    <row r="22" spans="1:5" ht="18.75">
      <c r="A22" s="447" t="s">
        <v>54</v>
      </c>
      <c r="B22" s="448"/>
      <c r="C22" s="140" t="s">
        <v>244</v>
      </c>
      <c r="D22" s="298">
        <f>SUM(D8,D14,D20)</f>
        <v>110</v>
      </c>
      <c r="E22" s="450"/>
    </row>
  </sheetData>
  <mergeCells count="9">
    <mergeCell ref="A20:B20"/>
    <mergeCell ref="E21:E22"/>
    <mergeCell ref="A21:B21"/>
    <mergeCell ref="A22:B22"/>
    <mergeCell ref="A7:B7"/>
    <mergeCell ref="A8:B8"/>
    <mergeCell ref="A13:B13"/>
    <mergeCell ref="A14:B14"/>
    <mergeCell ref="A19:B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C4A0-2105-4C43-9310-E6ADE657A111}">
  <dimension ref="A1:E22"/>
  <sheetViews>
    <sheetView workbookViewId="0">
      <selection activeCell="C18" sqref="C18"/>
    </sheetView>
  </sheetViews>
  <sheetFormatPr defaultRowHeight="15"/>
  <cols>
    <col min="1" max="1" width="57.85546875" customWidth="1"/>
    <col min="2" max="2" width="39.42578125" customWidth="1"/>
    <col min="3" max="3" width="35.28515625" customWidth="1"/>
    <col min="4" max="4" width="24.7109375" customWidth="1"/>
    <col min="5" max="5" width="26.28515625" customWidth="1"/>
  </cols>
  <sheetData>
    <row r="1" spans="1:5" ht="26.25" customHeight="1">
      <c r="A1" s="331" t="s">
        <v>245</v>
      </c>
      <c r="B1" s="251" t="s">
        <v>34</v>
      </c>
      <c r="C1" s="251" t="s">
        <v>35</v>
      </c>
      <c r="D1" s="251" t="s">
        <v>36</v>
      </c>
      <c r="E1" s="251" t="s">
        <v>37</v>
      </c>
    </row>
    <row r="2" spans="1:5" ht="43.5" customHeight="1">
      <c r="A2" s="137" t="s">
        <v>246</v>
      </c>
      <c r="B2" s="145" t="s">
        <v>235</v>
      </c>
      <c r="C2" s="181" t="s">
        <v>40</v>
      </c>
      <c r="D2" s="145">
        <v>5</v>
      </c>
      <c r="E2" s="110"/>
    </row>
    <row r="3" spans="1:5" ht="95.25" customHeight="1">
      <c r="A3" s="392" t="s">
        <v>247</v>
      </c>
      <c r="B3" s="145" t="s">
        <v>235</v>
      </c>
      <c r="C3" s="181" t="s">
        <v>40</v>
      </c>
      <c r="D3" s="412">
        <v>5</v>
      </c>
      <c r="E3" s="110"/>
    </row>
    <row r="4" spans="1:5" ht="55.5" customHeight="1">
      <c r="A4" s="392" t="s">
        <v>248</v>
      </c>
      <c r="B4" s="145" t="s">
        <v>235</v>
      </c>
      <c r="C4" s="181" t="s">
        <v>40</v>
      </c>
      <c r="D4" s="412">
        <v>5</v>
      </c>
      <c r="E4" s="110"/>
    </row>
    <row r="5" spans="1:5" ht="67.5" customHeight="1">
      <c r="A5" s="406" t="s">
        <v>249</v>
      </c>
      <c r="B5" s="145" t="s">
        <v>235</v>
      </c>
      <c r="C5" s="168" t="s">
        <v>40</v>
      </c>
      <c r="D5" s="412">
        <v>5</v>
      </c>
      <c r="E5" s="110"/>
    </row>
    <row r="6" spans="1:5" ht="43.5" customHeight="1">
      <c r="A6" s="414" t="s">
        <v>250</v>
      </c>
      <c r="B6" s="259" t="s">
        <v>235</v>
      </c>
      <c r="C6" s="293" t="s">
        <v>75</v>
      </c>
      <c r="D6" s="407" t="s">
        <v>244</v>
      </c>
      <c r="E6" s="110"/>
    </row>
    <row r="7" spans="1:5" ht="18" customHeight="1">
      <c r="A7" s="441" t="s">
        <v>251</v>
      </c>
      <c r="B7" s="441"/>
      <c r="C7" s="258">
        <v>20</v>
      </c>
      <c r="D7" s="106"/>
      <c r="E7" s="110"/>
    </row>
    <row r="8" spans="1:5" ht="25.5" customHeight="1">
      <c r="A8" s="451" t="s">
        <v>252</v>
      </c>
      <c r="B8" s="452"/>
      <c r="C8" s="140" t="s">
        <v>244</v>
      </c>
      <c r="D8" s="298">
        <f>SUM(D2:D6)</f>
        <v>20</v>
      </c>
    </row>
    <row r="9" spans="1:5" ht="40.5" customHeight="1">
      <c r="A9" s="342" t="s">
        <v>253</v>
      </c>
      <c r="B9" s="66" t="s">
        <v>34</v>
      </c>
      <c r="C9" s="66" t="s">
        <v>35</v>
      </c>
      <c r="D9" s="66" t="s">
        <v>36</v>
      </c>
      <c r="E9" s="66" t="s">
        <v>37</v>
      </c>
    </row>
    <row r="10" spans="1:5" ht="43.5" customHeight="1">
      <c r="A10" s="382" t="s">
        <v>254</v>
      </c>
      <c r="B10" s="151" t="s">
        <v>235</v>
      </c>
      <c r="C10" s="234" t="s">
        <v>259</v>
      </c>
      <c r="D10" s="145">
        <v>20</v>
      </c>
      <c r="E10" s="110"/>
    </row>
    <row r="11" spans="1:5" ht="30">
      <c r="A11" s="387" t="s">
        <v>257</v>
      </c>
      <c r="B11" s="166" t="s">
        <v>258</v>
      </c>
      <c r="C11" s="234" t="s">
        <v>259</v>
      </c>
      <c r="D11" s="158">
        <v>20</v>
      </c>
      <c r="E11" s="130"/>
    </row>
    <row r="12" spans="1:5" ht="45">
      <c r="A12" s="343" t="s">
        <v>111</v>
      </c>
      <c r="B12" s="166" t="s">
        <v>258</v>
      </c>
      <c r="C12" s="26" t="s">
        <v>259</v>
      </c>
      <c r="D12" s="26">
        <v>20</v>
      </c>
      <c r="E12" s="27"/>
    </row>
    <row r="13" spans="1:5" ht="18.75">
      <c r="A13" s="454" t="s">
        <v>251</v>
      </c>
      <c r="B13" s="455"/>
      <c r="C13" s="256">
        <v>60</v>
      </c>
      <c r="D13" s="171"/>
      <c r="E13" s="171"/>
    </row>
    <row r="14" spans="1:5" ht="18.75">
      <c r="A14" s="447" t="s">
        <v>252</v>
      </c>
      <c r="B14" s="448"/>
      <c r="C14" s="140" t="s">
        <v>244</v>
      </c>
      <c r="D14" s="298">
        <f>SUM(D10:D12)</f>
        <v>60</v>
      </c>
      <c r="E14" s="141"/>
    </row>
    <row r="15" spans="1:5" ht="43.5" customHeight="1">
      <c r="A15" s="161" t="s">
        <v>261</v>
      </c>
      <c r="B15" s="161" t="s">
        <v>34</v>
      </c>
      <c r="C15" s="21" t="s">
        <v>35</v>
      </c>
      <c r="D15" s="161" t="s">
        <v>36</v>
      </c>
      <c r="E15" s="161" t="s">
        <v>37</v>
      </c>
    </row>
    <row r="16" spans="1:5" ht="75">
      <c r="A16" s="138" t="s">
        <v>262</v>
      </c>
      <c r="B16" s="381" t="s">
        <v>115</v>
      </c>
      <c r="C16" s="220" t="s">
        <v>81</v>
      </c>
      <c r="D16" s="145">
        <v>10</v>
      </c>
      <c r="E16" s="110"/>
    </row>
    <row r="17" spans="1:5" ht="90">
      <c r="A17" s="137" t="s">
        <v>263</v>
      </c>
      <c r="B17" s="381" t="s">
        <v>117</v>
      </c>
      <c r="C17" s="220" t="s">
        <v>81</v>
      </c>
      <c r="D17" s="145">
        <v>10</v>
      </c>
      <c r="E17" s="110"/>
    </row>
    <row r="18" spans="1:5" ht="60">
      <c r="A18" s="137" t="s">
        <v>264</v>
      </c>
      <c r="B18" s="381" t="s">
        <v>265</v>
      </c>
      <c r="C18" s="220" t="s">
        <v>81</v>
      </c>
      <c r="D18" s="145">
        <v>10</v>
      </c>
      <c r="E18" s="110"/>
    </row>
    <row r="19" spans="1:5" ht="18.75">
      <c r="A19" s="454" t="s">
        <v>251</v>
      </c>
      <c r="B19" s="455"/>
      <c r="C19" s="257">
        <v>30</v>
      </c>
      <c r="D19" s="171"/>
    </row>
    <row r="20" spans="1:5" ht="18.75">
      <c r="A20" s="447" t="s">
        <v>252</v>
      </c>
      <c r="B20" s="448"/>
      <c r="C20" s="140" t="s">
        <v>244</v>
      </c>
      <c r="D20" s="298">
        <f>SUM(D16:D18)</f>
        <v>30</v>
      </c>
    </row>
    <row r="21" spans="1:5" ht="18.75">
      <c r="A21" s="429" t="s">
        <v>124</v>
      </c>
      <c r="B21" s="429"/>
      <c r="C21" s="79">
        <v>110</v>
      </c>
      <c r="D21" s="55"/>
    </row>
    <row r="22" spans="1:5" ht="18.75">
      <c r="A22" s="453" t="s">
        <v>54</v>
      </c>
      <c r="B22" s="453"/>
      <c r="C22" s="56"/>
      <c r="D22" s="329">
        <f xml:space="preserve"> SUM(D8,D14,D20)</f>
        <v>110</v>
      </c>
    </row>
  </sheetData>
  <mergeCells count="8">
    <mergeCell ref="A7:B7"/>
    <mergeCell ref="A8:B8"/>
    <mergeCell ref="A21:B21"/>
    <mergeCell ref="A22:B22"/>
    <mergeCell ref="A13:B13"/>
    <mergeCell ref="A14:B14"/>
    <mergeCell ref="A19:B19"/>
    <mergeCell ref="A20:B2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26B3E-A0D0-46D0-8926-DAEB6302F8DC}">
  <dimension ref="A1:E22"/>
  <sheetViews>
    <sheetView workbookViewId="0">
      <selection activeCell="C6" sqref="C6"/>
    </sheetView>
  </sheetViews>
  <sheetFormatPr defaultRowHeight="15"/>
  <cols>
    <col min="1" max="1" width="49.140625" customWidth="1"/>
    <col min="2" max="2" width="27.85546875" customWidth="1"/>
    <col min="3" max="3" width="33.42578125" customWidth="1"/>
    <col min="4" max="4" width="22" customWidth="1"/>
    <col min="5" max="5" width="46.7109375" customWidth="1"/>
  </cols>
  <sheetData>
    <row r="1" spans="1:5" s="73" customFormat="1" ht="30.75" customHeight="1">
      <c r="A1" s="331" t="s">
        <v>245</v>
      </c>
      <c r="B1" s="251" t="s">
        <v>34</v>
      </c>
      <c r="C1" s="251" t="s">
        <v>35</v>
      </c>
      <c r="D1" s="251" t="s">
        <v>36</v>
      </c>
      <c r="E1" s="251" t="s">
        <v>37</v>
      </c>
    </row>
    <row r="2" spans="1:5" ht="30">
      <c r="A2" s="137" t="s">
        <v>246</v>
      </c>
      <c r="B2" s="106" t="s">
        <v>235</v>
      </c>
      <c r="C2" s="181" t="s">
        <v>40</v>
      </c>
      <c r="D2" s="145">
        <v>5</v>
      </c>
      <c r="E2" s="110"/>
    </row>
    <row r="3" spans="1:5" ht="105">
      <c r="A3" s="392" t="s">
        <v>247</v>
      </c>
      <c r="B3" s="145" t="s">
        <v>235</v>
      </c>
      <c r="C3" s="181" t="s">
        <v>40</v>
      </c>
      <c r="D3" s="145">
        <v>5</v>
      </c>
      <c r="E3" s="110"/>
    </row>
    <row r="4" spans="1:5" ht="60">
      <c r="A4" s="392" t="s">
        <v>248</v>
      </c>
      <c r="B4" s="145" t="s">
        <v>235</v>
      </c>
      <c r="C4" s="181" t="s">
        <v>40</v>
      </c>
      <c r="D4" s="412">
        <v>5</v>
      </c>
      <c r="E4" s="110"/>
    </row>
    <row r="5" spans="1:5" ht="75">
      <c r="A5" s="406" t="s">
        <v>249</v>
      </c>
      <c r="B5" s="145" t="s">
        <v>235</v>
      </c>
      <c r="C5" s="168" t="s">
        <v>40</v>
      </c>
      <c r="D5" s="412">
        <v>5</v>
      </c>
      <c r="E5" s="110"/>
    </row>
    <row r="6" spans="1:5" ht="45">
      <c r="A6" s="414" t="s">
        <v>250</v>
      </c>
      <c r="B6" s="259" t="s">
        <v>235</v>
      </c>
      <c r="C6" s="293" t="s">
        <v>75</v>
      </c>
      <c r="D6" s="407" t="s">
        <v>244</v>
      </c>
      <c r="E6" s="110"/>
    </row>
    <row r="7" spans="1:5" ht="18.75">
      <c r="A7" s="441" t="s">
        <v>251</v>
      </c>
      <c r="B7" s="441"/>
      <c r="C7" s="258">
        <v>20</v>
      </c>
      <c r="D7" s="106"/>
      <c r="E7" s="110"/>
    </row>
    <row r="8" spans="1:5" ht="18.75">
      <c r="A8" s="451" t="s">
        <v>252</v>
      </c>
      <c r="B8" s="452"/>
      <c r="C8" s="140" t="s">
        <v>244</v>
      </c>
      <c r="D8" s="298">
        <f>SUM(D2:D6)</f>
        <v>20</v>
      </c>
    </row>
    <row r="9" spans="1:5" s="73" customFormat="1" ht="30" customHeight="1">
      <c r="A9" s="342" t="s">
        <v>253</v>
      </c>
      <c r="B9" s="66" t="s">
        <v>34</v>
      </c>
      <c r="C9" s="66" t="s">
        <v>35</v>
      </c>
      <c r="D9" s="66" t="s">
        <v>36</v>
      </c>
      <c r="E9" s="66" t="s">
        <v>37</v>
      </c>
    </row>
    <row r="10" spans="1:5" ht="45">
      <c r="A10" s="344" t="s">
        <v>254</v>
      </c>
      <c r="B10" s="145" t="s">
        <v>235</v>
      </c>
      <c r="C10" s="181" t="s">
        <v>256</v>
      </c>
      <c r="D10" s="181">
        <v>20</v>
      </c>
      <c r="E10" s="182"/>
    </row>
    <row r="11" spans="1:5" ht="30">
      <c r="A11" s="186" t="s">
        <v>257</v>
      </c>
      <c r="B11" s="145" t="s">
        <v>235</v>
      </c>
      <c r="C11" s="181" t="s">
        <v>259</v>
      </c>
      <c r="D11" s="368">
        <v>20</v>
      </c>
      <c r="E11" s="182"/>
    </row>
    <row r="12" spans="1:5" ht="45">
      <c r="A12" s="343" t="s">
        <v>111</v>
      </c>
      <c r="B12" s="145" t="s">
        <v>235</v>
      </c>
      <c r="C12" s="181" t="s">
        <v>81</v>
      </c>
      <c r="D12" s="181">
        <v>20</v>
      </c>
      <c r="E12" s="182"/>
    </row>
    <row r="13" spans="1:5" ht="18.75">
      <c r="A13" s="445" t="s">
        <v>251</v>
      </c>
      <c r="B13" s="446"/>
      <c r="C13" s="257">
        <v>60</v>
      </c>
      <c r="D13" s="141"/>
      <c r="E13" s="142"/>
    </row>
    <row r="14" spans="1:5" ht="18.75">
      <c r="A14" s="447" t="s">
        <v>252</v>
      </c>
      <c r="B14" s="448"/>
      <c r="C14" s="140" t="s">
        <v>244</v>
      </c>
      <c r="D14" s="298">
        <f>SUM(D10:D12)</f>
        <v>60</v>
      </c>
      <c r="E14" s="142"/>
    </row>
    <row r="15" spans="1:5" s="73" customFormat="1" ht="24" customHeight="1">
      <c r="A15" s="341" t="s">
        <v>261</v>
      </c>
      <c r="B15" s="239" t="s">
        <v>34</v>
      </c>
      <c r="C15" s="239" t="s">
        <v>35</v>
      </c>
      <c r="D15" s="239" t="s">
        <v>36</v>
      </c>
      <c r="E15" s="239" t="s">
        <v>37</v>
      </c>
    </row>
    <row r="16" spans="1:5" ht="114" customHeight="1">
      <c r="A16" s="186" t="s">
        <v>262</v>
      </c>
      <c r="B16" s="380" t="s">
        <v>115</v>
      </c>
      <c r="C16" s="166" t="s">
        <v>81</v>
      </c>
      <c r="D16" s="151">
        <v>10</v>
      </c>
      <c r="E16" s="187"/>
    </row>
    <row r="17" spans="1:5" ht="108.75" customHeight="1">
      <c r="A17" s="138" t="s">
        <v>263</v>
      </c>
      <c r="B17" s="381" t="s">
        <v>117</v>
      </c>
      <c r="C17" s="166" t="s">
        <v>81</v>
      </c>
      <c r="D17" s="151">
        <v>10</v>
      </c>
      <c r="E17" s="187"/>
    </row>
    <row r="18" spans="1:5" ht="92.25" customHeight="1">
      <c r="A18" s="138" t="s">
        <v>264</v>
      </c>
      <c r="B18" s="381" t="s">
        <v>265</v>
      </c>
      <c r="C18" s="166" t="s">
        <v>81</v>
      </c>
      <c r="D18" s="26">
        <v>10</v>
      </c>
      <c r="E18" s="117"/>
    </row>
    <row r="19" spans="1:5" ht="32.25" customHeight="1">
      <c r="A19" s="445" t="s">
        <v>251</v>
      </c>
      <c r="B19" s="446"/>
      <c r="C19" s="257">
        <v>30</v>
      </c>
      <c r="D19" s="141"/>
      <c r="E19" s="142"/>
    </row>
    <row r="20" spans="1:5" ht="36" customHeight="1">
      <c r="A20" s="447" t="s">
        <v>252</v>
      </c>
      <c r="B20" s="448"/>
      <c r="C20" s="140" t="s">
        <v>244</v>
      </c>
      <c r="D20" s="323">
        <f>SUM(D16:D18)</f>
        <v>30</v>
      </c>
      <c r="E20" s="142"/>
    </row>
    <row r="21" spans="1:5" ht="18.75">
      <c r="A21" s="445" t="s">
        <v>124</v>
      </c>
      <c r="B21" s="446"/>
      <c r="C21" s="257">
        <f>SUM(C7, C13, C19)</f>
        <v>110</v>
      </c>
      <c r="D21" s="340" t="s">
        <v>244</v>
      </c>
      <c r="E21" s="449" t="s">
        <v>244</v>
      </c>
    </row>
    <row r="22" spans="1:5" ht="18.75">
      <c r="A22" s="447" t="s">
        <v>54</v>
      </c>
      <c r="B22" s="448"/>
      <c r="C22" s="140" t="s">
        <v>244</v>
      </c>
      <c r="D22" s="323">
        <f>SUM(D8,D14,D20)</f>
        <v>110</v>
      </c>
      <c r="E22" s="450"/>
    </row>
  </sheetData>
  <mergeCells count="9">
    <mergeCell ref="A7:B7"/>
    <mergeCell ref="A8:B8"/>
    <mergeCell ref="A21:B21"/>
    <mergeCell ref="E21:E22"/>
    <mergeCell ref="A22:B22"/>
    <mergeCell ref="A13:B13"/>
    <mergeCell ref="A14:B14"/>
    <mergeCell ref="A19:B19"/>
    <mergeCell ref="A20:B2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38B0-2D79-4F8A-8E66-E459B7121DE0}">
  <dimension ref="A1:E22"/>
  <sheetViews>
    <sheetView workbookViewId="0">
      <selection activeCell="C6" sqref="C6"/>
    </sheetView>
  </sheetViews>
  <sheetFormatPr defaultRowHeight="15"/>
  <cols>
    <col min="1" max="1" width="42.7109375" customWidth="1"/>
    <col min="2" max="2" width="27.28515625" customWidth="1"/>
    <col min="3" max="3" width="44.85546875" customWidth="1"/>
    <col min="4" max="4" width="31.5703125" customWidth="1"/>
    <col min="5" max="5" width="21.42578125" customWidth="1"/>
  </cols>
  <sheetData>
    <row r="1" spans="1:5" s="73" customFormat="1" ht="35.25" customHeight="1">
      <c r="A1" s="331" t="s">
        <v>245</v>
      </c>
      <c r="B1" s="251" t="s">
        <v>34</v>
      </c>
      <c r="C1" s="251" t="s">
        <v>35</v>
      </c>
      <c r="D1" s="251" t="s">
        <v>36</v>
      </c>
      <c r="E1" s="251" t="s">
        <v>37</v>
      </c>
    </row>
    <row r="2" spans="1:5" ht="30">
      <c r="A2" s="137" t="s">
        <v>246</v>
      </c>
      <c r="B2" s="145" t="s">
        <v>235</v>
      </c>
      <c r="C2" s="181" t="s">
        <v>40</v>
      </c>
      <c r="D2" s="145">
        <v>5</v>
      </c>
      <c r="E2" s="110"/>
    </row>
    <row r="3" spans="1:5" ht="127.5" customHeight="1">
      <c r="A3" s="392" t="s">
        <v>247</v>
      </c>
      <c r="B3" s="145" t="s">
        <v>235</v>
      </c>
      <c r="C3" s="181" t="s">
        <v>40</v>
      </c>
      <c r="D3" s="145">
        <v>5</v>
      </c>
      <c r="E3" s="110"/>
    </row>
    <row r="4" spans="1:5" ht="75">
      <c r="A4" s="392" t="s">
        <v>248</v>
      </c>
      <c r="B4" s="145" t="s">
        <v>235</v>
      </c>
      <c r="C4" s="181" t="s">
        <v>40</v>
      </c>
      <c r="D4" s="412">
        <v>5</v>
      </c>
      <c r="E4" s="110"/>
    </row>
    <row r="5" spans="1:5" ht="90">
      <c r="A5" s="406" t="s">
        <v>249</v>
      </c>
      <c r="B5" s="145" t="s">
        <v>235</v>
      </c>
      <c r="C5" s="168" t="s">
        <v>40</v>
      </c>
      <c r="D5" s="412">
        <v>5</v>
      </c>
      <c r="E5" s="110"/>
    </row>
    <row r="6" spans="1:5" ht="45">
      <c r="A6" s="414" t="s">
        <v>250</v>
      </c>
      <c r="B6" s="259" t="s">
        <v>235</v>
      </c>
      <c r="C6" s="293" t="s">
        <v>75</v>
      </c>
      <c r="D6" s="407" t="s">
        <v>244</v>
      </c>
      <c r="E6" s="110"/>
    </row>
    <row r="7" spans="1:5" ht="18.75">
      <c r="A7" s="441" t="s">
        <v>251</v>
      </c>
      <c r="B7" s="441"/>
      <c r="C7" s="258">
        <v>20</v>
      </c>
      <c r="D7" s="106"/>
      <c r="E7" s="110"/>
    </row>
    <row r="8" spans="1:5" ht="18.75">
      <c r="A8" s="442" t="s">
        <v>252</v>
      </c>
      <c r="B8" s="442"/>
      <c r="C8" s="139" t="s">
        <v>244</v>
      </c>
      <c r="D8" s="339">
        <f>SUM(D2:D6)</f>
        <v>20</v>
      </c>
      <c r="E8" s="110"/>
    </row>
    <row r="9" spans="1:5" ht="23.25" customHeight="1">
      <c r="A9" s="351" t="s">
        <v>253</v>
      </c>
      <c r="B9" s="253" t="s">
        <v>34</v>
      </c>
      <c r="C9" s="253" t="s">
        <v>35</v>
      </c>
      <c r="D9" s="253" t="s">
        <v>36</v>
      </c>
      <c r="E9" s="253" t="s">
        <v>37</v>
      </c>
    </row>
    <row r="10" spans="1:5" s="123" customFormat="1" ht="45">
      <c r="A10" s="344" t="s">
        <v>254</v>
      </c>
      <c r="B10" s="145" t="s">
        <v>235</v>
      </c>
      <c r="C10" s="181" t="s">
        <v>256</v>
      </c>
      <c r="D10" s="181">
        <v>20</v>
      </c>
      <c r="E10" s="182"/>
    </row>
    <row r="11" spans="1:5" ht="30">
      <c r="A11" s="186" t="s">
        <v>257</v>
      </c>
      <c r="B11" s="145" t="s">
        <v>235</v>
      </c>
      <c r="C11" s="181" t="s">
        <v>259</v>
      </c>
      <c r="D11" s="368">
        <v>20</v>
      </c>
      <c r="E11" s="182"/>
    </row>
    <row r="12" spans="1:5" s="123" customFormat="1" ht="45">
      <c r="A12" s="343" t="s">
        <v>267</v>
      </c>
      <c r="B12" s="145" t="s">
        <v>235</v>
      </c>
      <c r="C12" s="181" t="s">
        <v>81</v>
      </c>
      <c r="D12" s="181">
        <v>20</v>
      </c>
      <c r="E12" s="182"/>
    </row>
    <row r="13" spans="1:5" ht="24" customHeight="1">
      <c r="A13" s="445" t="s">
        <v>251</v>
      </c>
      <c r="B13" s="446"/>
      <c r="C13" s="257">
        <v>60</v>
      </c>
      <c r="D13" s="141"/>
      <c r="E13" s="142"/>
    </row>
    <row r="14" spans="1:5" ht="18.75">
      <c r="A14" s="456" t="s">
        <v>252</v>
      </c>
      <c r="B14" s="457"/>
      <c r="C14" s="140" t="s">
        <v>244</v>
      </c>
      <c r="D14" s="338">
        <f>SUM(D10:D12)</f>
        <v>60</v>
      </c>
      <c r="E14" s="142"/>
    </row>
    <row r="15" spans="1:5" ht="24" customHeight="1">
      <c r="A15" s="316" t="s">
        <v>261</v>
      </c>
      <c r="B15" s="185" t="s">
        <v>34</v>
      </c>
      <c r="C15" s="185" t="s">
        <v>35</v>
      </c>
      <c r="D15" s="185" t="s">
        <v>36</v>
      </c>
      <c r="E15" s="185" t="s">
        <v>37</v>
      </c>
    </row>
    <row r="16" spans="1:5" s="123" customFormat="1" ht="120">
      <c r="A16" s="186" t="s">
        <v>262</v>
      </c>
      <c r="B16" s="380" t="s">
        <v>115</v>
      </c>
      <c r="C16" s="166" t="s">
        <v>81</v>
      </c>
      <c r="D16" s="151">
        <v>10</v>
      </c>
      <c r="E16" s="187"/>
    </row>
    <row r="17" spans="1:5" ht="120">
      <c r="A17" s="138" t="s">
        <v>263</v>
      </c>
      <c r="B17" s="381" t="s">
        <v>117</v>
      </c>
      <c r="C17" s="166" t="s">
        <v>81</v>
      </c>
      <c r="D17" s="151">
        <v>10</v>
      </c>
      <c r="E17" s="187"/>
    </row>
    <row r="18" spans="1:5" ht="90">
      <c r="A18" s="138" t="s">
        <v>264</v>
      </c>
      <c r="B18" s="381" t="s">
        <v>265</v>
      </c>
      <c r="C18" s="166" t="s">
        <v>81</v>
      </c>
      <c r="D18" s="26">
        <v>10</v>
      </c>
      <c r="E18" s="117"/>
    </row>
    <row r="19" spans="1:5" ht="18.75">
      <c r="A19" s="445" t="s">
        <v>251</v>
      </c>
      <c r="B19" s="446"/>
      <c r="C19" s="257">
        <v>30</v>
      </c>
      <c r="D19" s="141"/>
      <c r="E19" s="142"/>
    </row>
    <row r="20" spans="1:5" ht="18.75">
      <c r="A20" s="456" t="s">
        <v>252</v>
      </c>
      <c r="B20" s="457"/>
      <c r="C20" s="140" t="s">
        <v>244</v>
      </c>
      <c r="D20" s="338">
        <f>SUM(D16:D18)</f>
        <v>30</v>
      </c>
      <c r="E20" s="142"/>
    </row>
    <row r="21" spans="1:5" ht="18.75">
      <c r="A21" s="445" t="s">
        <v>124</v>
      </c>
      <c r="B21" s="446"/>
      <c r="C21" s="257">
        <f>SUM(C7, C13, C19)</f>
        <v>110</v>
      </c>
      <c r="D21" s="143" t="s">
        <v>244</v>
      </c>
      <c r="E21" s="449" t="s">
        <v>244</v>
      </c>
    </row>
    <row r="22" spans="1:5" ht="18.75">
      <c r="A22" s="456" t="s">
        <v>54</v>
      </c>
      <c r="B22" s="457"/>
      <c r="C22" s="140" t="s">
        <v>244</v>
      </c>
      <c r="D22" s="338">
        <f>SUM(D8,D14,D20)</f>
        <v>110</v>
      </c>
      <c r="E22" s="450"/>
    </row>
  </sheetData>
  <mergeCells count="9">
    <mergeCell ref="A7:B7"/>
    <mergeCell ref="A8:B8"/>
    <mergeCell ref="A13:B13"/>
    <mergeCell ref="A21:B21"/>
    <mergeCell ref="E21:E22"/>
    <mergeCell ref="A22:B22"/>
    <mergeCell ref="A20:B20"/>
    <mergeCell ref="A14:B14"/>
    <mergeCell ref="A19:B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AB4B-3BD1-4AA3-8D9E-7798AC65FDD4}">
  <dimension ref="A1:E36"/>
  <sheetViews>
    <sheetView topLeftCell="A15" workbookViewId="0">
      <selection activeCell="A20" sqref="A20"/>
    </sheetView>
  </sheetViews>
  <sheetFormatPr defaultRowHeight="15"/>
  <cols>
    <col min="1" max="1" width="56.28515625" customWidth="1"/>
    <col min="2" max="2" width="54.140625" customWidth="1"/>
    <col min="3" max="3" width="49.140625" customWidth="1"/>
    <col min="4" max="4" width="40.7109375" customWidth="1"/>
    <col min="5" max="5" width="32.85546875" customWidth="1"/>
  </cols>
  <sheetData>
    <row r="1" spans="1:5" ht="48" customHeight="1">
      <c r="A1" s="459" t="s">
        <v>268</v>
      </c>
      <c r="B1" s="459"/>
      <c r="C1" s="459"/>
      <c r="D1" s="459"/>
      <c r="E1" s="459"/>
    </row>
    <row r="2" spans="1:5" s="73" customFormat="1" ht="28.5" customHeight="1">
      <c r="A2" s="322" t="s">
        <v>269</v>
      </c>
      <c r="B2" s="322" t="s">
        <v>34</v>
      </c>
      <c r="C2" s="322" t="s">
        <v>226</v>
      </c>
      <c r="D2" s="322" t="s">
        <v>36</v>
      </c>
      <c r="E2" s="322" t="s">
        <v>37</v>
      </c>
    </row>
    <row r="3" spans="1:5" ht="177" customHeight="1">
      <c r="A3" s="403" t="s">
        <v>270</v>
      </c>
      <c r="B3" s="259" t="s">
        <v>72</v>
      </c>
      <c r="C3" s="264" t="s">
        <v>271</v>
      </c>
      <c r="D3" s="259">
        <v>5</v>
      </c>
      <c r="E3" s="393"/>
    </row>
    <row r="4" spans="1:5" ht="180">
      <c r="A4" s="273" t="s">
        <v>272</v>
      </c>
      <c r="B4" s="259" t="s">
        <v>72</v>
      </c>
      <c r="C4" s="264" t="s">
        <v>271</v>
      </c>
      <c r="D4" s="259">
        <v>5</v>
      </c>
      <c r="E4" s="393"/>
    </row>
    <row r="5" spans="1:5" ht="90">
      <c r="A5" s="478" t="s">
        <v>273</v>
      </c>
      <c r="B5" s="260" t="s">
        <v>72</v>
      </c>
      <c r="C5" s="168" t="s">
        <v>271</v>
      </c>
      <c r="D5" s="145">
        <v>5</v>
      </c>
      <c r="E5" s="110"/>
    </row>
    <row r="6" spans="1:5" ht="45">
      <c r="A6" s="138" t="s">
        <v>274</v>
      </c>
      <c r="B6" s="261" t="s">
        <v>99</v>
      </c>
      <c r="C6" s="168" t="s">
        <v>275</v>
      </c>
      <c r="D6" s="145">
        <v>10</v>
      </c>
      <c r="E6" s="110"/>
    </row>
    <row r="7" spans="1:5" ht="45">
      <c r="A7" s="216" t="s">
        <v>276</v>
      </c>
      <c r="B7" s="262" t="s">
        <v>72</v>
      </c>
      <c r="C7" s="72" t="s">
        <v>277</v>
      </c>
      <c r="D7" s="151">
        <v>0</v>
      </c>
      <c r="E7" s="151"/>
    </row>
    <row r="8" spans="1:5" ht="30">
      <c r="A8" s="479" t="s">
        <v>278</v>
      </c>
      <c r="B8" s="261" t="s">
        <v>72</v>
      </c>
      <c r="C8" s="168" t="s">
        <v>271</v>
      </c>
      <c r="D8" s="145">
        <v>5</v>
      </c>
      <c r="E8" s="110"/>
    </row>
    <row r="9" spans="1:5" ht="45">
      <c r="A9" s="217" t="s">
        <v>279</v>
      </c>
      <c r="B9" s="263" t="s">
        <v>72</v>
      </c>
      <c r="C9" s="168" t="s">
        <v>271</v>
      </c>
      <c r="D9" s="179">
        <v>5</v>
      </c>
      <c r="E9" s="144"/>
    </row>
    <row r="10" spans="1:5" ht="45">
      <c r="A10" s="218" t="s">
        <v>280</v>
      </c>
      <c r="B10" s="264" t="s">
        <v>72</v>
      </c>
      <c r="C10" s="168" t="s">
        <v>271</v>
      </c>
      <c r="D10" s="158">
        <v>5</v>
      </c>
      <c r="E10" s="110"/>
    </row>
    <row r="11" spans="1:5" ht="18.75">
      <c r="A11" s="445" t="s">
        <v>251</v>
      </c>
      <c r="B11" s="446"/>
      <c r="C11" s="257">
        <v>40</v>
      </c>
      <c r="D11" s="141"/>
      <c r="E11" s="142"/>
    </row>
    <row r="12" spans="1:5" ht="18.75">
      <c r="A12" s="447" t="s">
        <v>252</v>
      </c>
      <c r="B12" s="448"/>
      <c r="C12" s="140" t="s">
        <v>244</v>
      </c>
      <c r="D12" s="298">
        <f>SUM(D3:D10)</f>
        <v>40</v>
      </c>
      <c r="E12" s="142"/>
    </row>
    <row r="13" spans="1:5" ht="31.5" customHeight="1">
      <c r="A13" s="21" t="s">
        <v>55</v>
      </c>
      <c r="B13" s="21" t="s">
        <v>34</v>
      </c>
      <c r="C13" s="21" t="s">
        <v>35</v>
      </c>
      <c r="D13" s="21" t="s">
        <v>36</v>
      </c>
      <c r="E13" s="21" t="s">
        <v>37</v>
      </c>
    </row>
    <row r="14" spans="1:5" ht="90">
      <c r="A14" s="29" t="s">
        <v>281</v>
      </c>
      <c r="B14" s="26" t="s">
        <v>72</v>
      </c>
      <c r="C14" s="16" t="s">
        <v>61</v>
      </c>
      <c r="D14" s="26">
        <v>10</v>
      </c>
    </row>
    <row r="15" spans="1:5" s="123" customFormat="1" ht="90">
      <c r="A15" s="227" t="s">
        <v>282</v>
      </c>
      <c r="B15" s="151" t="s">
        <v>72</v>
      </c>
      <c r="C15" s="151" t="s">
        <v>61</v>
      </c>
      <c r="D15" s="151">
        <v>10</v>
      </c>
      <c r="E15" s="125"/>
    </row>
    <row r="16" spans="1:5" ht="18.75">
      <c r="A16" s="454" t="s">
        <v>251</v>
      </c>
      <c r="B16" s="455"/>
      <c r="C16" s="256">
        <v>20</v>
      </c>
      <c r="D16" s="171"/>
      <c r="E16" s="171"/>
    </row>
    <row r="17" spans="1:5" ht="18.75">
      <c r="A17" s="460" t="s">
        <v>252</v>
      </c>
      <c r="B17" s="461"/>
      <c r="C17" s="200" t="s">
        <v>244</v>
      </c>
      <c r="D17" s="299">
        <f>SUM(D14:D16)</f>
        <v>20</v>
      </c>
      <c r="E17" s="236"/>
    </row>
    <row r="18" spans="1:5" s="110" customFormat="1" ht="31.5" customHeight="1">
      <c r="A18" s="332" t="s">
        <v>283</v>
      </c>
      <c r="B18" s="480" t="s">
        <v>284</v>
      </c>
      <c r="C18" s="332" t="s">
        <v>35</v>
      </c>
      <c r="D18" s="332" t="s">
        <v>285</v>
      </c>
      <c r="E18" s="333" t="s">
        <v>37</v>
      </c>
    </row>
    <row r="19" spans="1:5" ht="75" customHeight="1">
      <c r="A19" s="334" t="s">
        <v>286</v>
      </c>
      <c r="B19" s="173" t="s">
        <v>72</v>
      </c>
      <c r="C19" s="335" t="s">
        <v>287</v>
      </c>
      <c r="D19" s="369">
        <v>5</v>
      </c>
      <c r="E19" s="372"/>
    </row>
    <row r="20" spans="1:5" ht="62.25" customHeight="1">
      <c r="A20" s="418" t="s">
        <v>288</v>
      </c>
      <c r="B20" s="26" t="s">
        <v>72</v>
      </c>
      <c r="C20" s="164" t="s">
        <v>73</v>
      </c>
      <c r="D20" s="481">
        <v>5</v>
      </c>
      <c r="E20" s="371"/>
    </row>
    <row r="21" spans="1:5" ht="66" customHeight="1">
      <c r="A21" s="265" t="s">
        <v>289</v>
      </c>
      <c r="B21" s="151" t="s">
        <v>72</v>
      </c>
      <c r="C21" s="26" t="s">
        <v>73</v>
      </c>
      <c r="D21" s="370">
        <v>5</v>
      </c>
      <c r="E21" s="373"/>
    </row>
    <row r="22" spans="1:5" ht="81" customHeight="1">
      <c r="A22" s="265" t="s">
        <v>290</v>
      </c>
      <c r="B22" s="151" t="s">
        <v>72</v>
      </c>
      <c r="C22" s="26" t="s">
        <v>73</v>
      </c>
      <c r="D22" s="158">
        <v>5</v>
      </c>
      <c r="E22" s="170"/>
    </row>
    <row r="23" spans="1:5" ht="105">
      <c r="A23" s="265" t="s">
        <v>291</v>
      </c>
      <c r="B23" s="262" t="s">
        <v>72</v>
      </c>
      <c r="C23" s="262" t="s">
        <v>73</v>
      </c>
      <c r="D23" s="259">
        <v>5</v>
      </c>
      <c r="E23" s="170"/>
    </row>
    <row r="24" spans="1:5" ht="90">
      <c r="A24" s="265" t="s">
        <v>292</v>
      </c>
      <c r="B24" s="26" t="s">
        <v>72</v>
      </c>
      <c r="C24" s="26" t="s">
        <v>73</v>
      </c>
      <c r="D24" s="179">
        <v>5</v>
      </c>
      <c r="E24" s="163"/>
    </row>
    <row r="25" spans="1:5" ht="30">
      <c r="A25" s="178" t="s">
        <v>71</v>
      </c>
      <c r="B25" s="325" t="s">
        <v>72</v>
      </c>
      <c r="C25" s="164" t="s">
        <v>73</v>
      </c>
      <c r="D25" s="145">
        <v>5</v>
      </c>
      <c r="E25" s="252"/>
    </row>
    <row r="26" spans="1:5" ht="30">
      <c r="A26" s="482" t="s">
        <v>293</v>
      </c>
      <c r="B26" s="325" t="s">
        <v>72</v>
      </c>
      <c r="C26" s="164" t="s">
        <v>73</v>
      </c>
      <c r="D26" s="145">
        <v>5</v>
      </c>
      <c r="E26" s="238"/>
    </row>
    <row r="27" spans="1:5" ht="18.75">
      <c r="A27" s="445" t="s">
        <v>251</v>
      </c>
      <c r="B27" s="446"/>
      <c r="C27" s="257">
        <v>40</v>
      </c>
      <c r="D27" s="171"/>
      <c r="E27" s="142"/>
    </row>
    <row r="28" spans="1:5" ht="18.75">
      <c r="A28" s="447" t="s">
        <v>252</v>
      </c>
      <c r="B28" s="448"/>
      <c r="C28" s="140" t="s">
        <v>244</v>
      </c>
      <c r="D28" s="298">
        <f>SUM(D19:D26)</f>
        <v>40</v>
      </c>
      <c r="E28" s="142"/>
    </row>
    <row r="29" spans="1:5" s="73" customFormat="1" ht="28.5" customHeight="1">
      <c r="A29" s="336" t="s">
        <v>294</v>
      </c>
      <c r="B29" s="336" t="s">
        <v>34</v>
      </c>
      <c r="C29" s="337" t="s">
        <v>35</v>
      </c>
      <c r="D29" s="336" t="s">
        <v>36</v>
      </c>
      <c r="E29" s="336" t="s">
        <v>37</v>
      </c>
    </row>
    <row r="30" spans="1:5" ht="30">
      <c r="A30" s="227" t="s">
        <v>295</v>
      </c>
      <c r="B30" s="151" t="s">
        <v>72</v>
      </c>
      <c r="C30" s="151" t="s">
        <v>296</v>
      </c>
      <c r="D30" s="26">
        <v>5</v>
      </c>
      <c r="E30" s="27"/>
    </row>
    <row r="31" spans="1:5" ht="30">
      <c r="A31" s="186" t="s">
        <v>297</v>
      </c>
      <c r="B31" s="26" t="s">
        <v>72</v>
      </c>
      <c r="C31" s="26" t="s">
        <v>73</v>
      </c>
      <c r="D31" s="266">
        <v>5</v>
      </c>
      <c r="E31" s="130"/>
    </row>
    <row r="32" spans="1:5" ht="45">
      <c r="A32" s="227" t="s">
        <v>298</v>
      </c>
      <c r="B32" s="151" t="s">
        <v>72</v>
      </c>
      <c r="C32" s="234" t="s">
        <v>299</v>
      </c>
      <c r="D32" s="355">
        <v>5</v>
      </c>
      <c r="E32" s="358"/>
    </row>
    <row r="33" spans="1:5" ht="18.75">
      <c r="A33" s="454" t="s">
        <v>251</v>
      </c>
      <c r="B33" s="455"/>
      <c r="C33" s="256">
        <v>15</v>
      </c>
      <c r="D33" s="171"/>
      <c r="E33" s="171"/>
    </row>
    <row r="34" spans="1:5" ht="18.75">
      <c r="A34" s="447" t="s">
        <v>252</v>
      </c>
      <c r="B34" s="448"/>
      <c r="C34" s="140" t="s">
        <v>244</v>
      </c>
      <c r="D34" s="298">
        <f>SUM(D30:D32)</f>
        <v>15</v>
      </c>
      <c r="E34" s="141"/>
    </row>
    <row r="35" spans="1:5" ht="18.75">
      <c r="A35" s="429" t="s">
        <v>124</v>
      </c>
      <c r="B35" s="429"/>
      <c r="C35" s="79"/>
      <c r="D35" s="55"/>
      <c r="E35" s="110"/>
    </row>
    <row r="36" spans="1:5" ht="18.75">
      <c r="A36" s="453" t="s">
        <v>54</v>
      </c>
      <c r="B36" s="453"/>
      <c r="C36" s="56"/>
      <c r="D36" s="329">
        <f xml:space="preserve"> SUM(D12,D28, D17, D34,)</f>
        <v>115</v>
      </c>
      <c r="E36" s="110"/>
    </row>
  </sheetData>
  <mergeCells count="11">
    <mergeCell ref="A1:E1"/>
    <mergeCell ref="A11:B11"/>
    <mergeCell ref="A12:B12"/>
    <mergeCell ref="A35:B35"/>
    <mergeCell ref="A36:B36"/>
    <mergeCell ref="A16:B16"/>
    <mergeCell ref="A17:B17"/>
    <mergeCell ref="A33:B33"/>
    <mergeCell ref="A34:B34"/>
    <mergeCell ref="A27:B27"/>
    <mergeCell ref="A28:B2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A334E-112B-4709-950B-C7151AC09D5D}">
  <dimension ref="A1:E36"/>
  <sheetViews>
    <sheetView tabSelected="1" topLeftCell="A3" workbookViewId="0">
      <selection activeCell="A3" sqref="A3"/>
    </sheetView>
  </sheetViews>
  <sheetFormatPr defaultRowHeight="15"/>
  <cols>
    <col min="1" max="1" width="71.7109375" customWidth="1"/>
    <col min="2" max="2" width="26.140625" customWidth="1"/>
    <col min="3" max="3" width="52.28515625" customWidth="1"/>
    <col min="4" max="4" width="24" customWidth="1"/>
    <col min="5" max="5" width="77.85546875" customWidth="1"/>
  </cols>
  <sheetData>
    <row r="1" spans="1:5" ht="62.25" customHeight="1">
      <c r="A1" s="459" t="s">
        <v>268</v>
      </c>
      <c r="B1" s="459"/>
      <c r="C1" s="459"/>
      <c r="D1" s="459"/>
      <c r="E1" s="459"/>
    </row>
    <row r="2" spans="1:5" s="73" customFormat="1" ht="31.5" customHeight="1">
      <c r="A2" s="322" t="s">
        <v>269</v>
      </c>
      <c r="B2" s="322" t="s">
        <v>34</v>
      </c>
      <c r="C2" s="322" t="s">
        <v>226</v>
      </c>
      <c r="D2" s="322" t="s">
        <v>36</v>
      </c>
      <c r="E2" s="322" t="s">
        <v>37</v>
      </c>
    </row>
    <row r="3" spans="1:5" ht="121.5">
      <c r="A3" s="477" t="s">
        <v>300</v>
      </c>
      <c r="B3" s="259" t="s">
        <v>72</v>
      </c>
      <c r="C3" s="264" t="s">
        <v>271</v>
      </c>
      <c r="D3" s="259">
        <v>5</v>
      </c>
      <c r="E3" s="394"/>
    </row>
    <row r="4" spans="1:5" ht="150">
      <c r="A4" s="273" t="s">
        <v>272</v>
      </c>
      <c r="B4" s="259" t="s">
        <v>95</v>
      </c>
      <c r="C4" s="264" t="s">
        <v>271</v>
      </c>
      <c r="D4" s="259">
        <v>5</v>
      </c>
      <c r="E4" s="394"/>
    </row>
    <row r="5" spans="1:5" ht="75">
      <c r="A5" s="478" t="s">
        <v>273</v>
      </c>
      <c r="B5" s="260" t="s">
        <v>95</v>
      </c>
      <c r="C5" s="168" t="s">
        <v>271</v>
      </c>
      <c r="D5" s="145">
        <v>5</v>
      </c>
      <c r="E5" s="163"/>
    </row>
    <row r="6" spans="1:5" ht="30">
      <c r="A6" s="138" t="s">
        <v>274</v>
      </c>
      <c r="B6" s="261" t="s">
        <v>99</v>
      </c>
      <c r="C6" s="168" t="s">
        <v>301</v>
      </c>
      <c r="D6" s="145">
        <v>10</v>
      </c>
      <c r="E6" s="163"/>
    </row>
    <row r="7" spans="1:5" ht="82.5" customHeight="1">
      <c r="A7" s="216" t="s">
        <v>276</v>
      </c>
      <c r="B7" s="262" t="s">
        <v>72</v>
      </c>
      <c r="C7" s="72" t="s">
        <v>277</v>
      </c>
      <c r="D7" s="151">
        <v>0</v>
      </c>
      <c r="E7" s="151"/>
    </row>
    <row r="8" spans="1:5" ht="30">
      <c r="A8" s="479" t="s">
        <v>278</v>
      </c>
      <c r="B8" s="261" t="s">
        <v>72</v>
      </c>
      <c r="C8" s="168" t="s">
        <v>271</v>
      </c>
      <c r="D8" s="145">
        <v>5</v>
      </c>
      <c r="E8" s="163"/>
    </row>
    <row r="9" spans="1:5" ht="30">
      <c r="A9" s="217" t="s">
        <v>279</v>
      </c>
      <c r="B9" s="263" t="s">
        <v>72</v>
      </c>
      <c r="C9" s="168" t="s">
        <v>271</v>
      </c>
      <c r="D9" s="179">
        <v>5</v>
      </c>
      <c r="E9" s="219"/>
    </row>
    <row r="10" spans="1:5" ht="45">
      <c r="A10" s="218" t="s">
        <v>280</v>
      </c>
      <c r="B10" s="264" t="s">
        <v>72</v>
      </c>
      <c r="C10" s="168" t="s">
        <v>271</v>
      </c>
      <c r="D10" s="158">
        <v>5</v>
      </c>
      <c r="E10" s="163"/>
    </row>
    <row r="11" spans="1:5" ht="18.75">
      <c r="A11" s="445" t="s">
        <v>251</v>
      </c>
      <c r="B11" s="446"/>
      <c r="C11" s="257">
        <v>40</v>
      </c>
      <c r="D11" s="141"/>
      <c r="E11" s="142"/>
    </row>
    <row r="12" spans="1:5" ht="18.75">
      <c r="A12" s="447" t="s">
        <v>252</v>
      </c>
      <c r="B12" s="448"/>
      <c r="C12" s="140" t="s">
        <v>244</v>
      </c>
      <c r="D12" s="298">
        <f>SUM(D3:D10)</f>
        <v>40</v>
      </c>
      <c r="E12" s="142"/>
    </row>
    <row r="13" spans="1:5" ht="33" customHeight="1">
      <c r="A13" s="21" t="s">
        <v>55</v>
      </c>
      <c r="B13" s="21" t="s">
        <v>34</v>
      </c>
      <c r="C13" s="21" t="s">
        <v>35</v>
      </c>
      <c r="D13" s="21" t="s">
        <v>36</v>
      </c>
      <c r="E13" s="161" t="s">
        <v>37</v>
      </c>
    </row>
    <row r="14" spans="1:5" ht="95.25" customHeight="1">
      <c r="A14" s="29" t="s">
        <v>281</v>
      </c>
      <c r="B14" s="262" t="s">
        <v>72</v>
      </c>
      <c r="C14" s="16" t="s">
        <v>61</v>
      </c>
      <c r="D14" s="164">
        <v>10</v>
      </c>
      <c r="E14" s="110"/>
    </row>
    <row r="15" spans="1:5" ht="70.5" customHeight="1">
      <c r="A15" s="227" t="s">
        <v>282</v>
      </c>
      <c r="B15" s="262" t="s">
        <v>72</v>
      </c>
      <c r="C15" s="151" t="s">
        <v>61</v>
      </c>
      <c r="D15" s="234">
        <v>10</v>
      </c>
      <c r="E15" s="110"/>
    </row>
    <row r="16" spans="1:5" ht="18.75">
      <c r="A16" s="445" t="s">
        <v>251</v>
      </c>
      <c r="B16" s="446"/>
      <c r="C16" s="257">
        <v>20</v>
      </c>
      <c r="D16" s="141"/>
      <c r="E16" s="327"/>
    </row>
    <row r="17" spans="1:5" ht="18.75">
      <c r="A17" s="447" t="s">
        <v>252</v>
      </c>
      <c r="B17" s="448"/>
      <c r="C17" s="140" t="s">
        <v>244</v>
      </c>
      <c r="D17" s="298">
        <f>SUM(D14:D15)</f>
        <v>20</v>
      </c>
      <c r="E17" s="327"/>
    </row>
    <row r="18" spans="1:5">
      <c r="A18" s="21" t="s">
        <v>283</v>
      </c>
      <c r="B18" s="165" t="s">
        <v>34</v>
      </c>
      <c r="C18" s="165" t="s">
        <v>35</v>
      </c>
      <c r="D18" s="165" t="s">
        <v>36</v>
      </c>
      <c r="E18" s="243" t="s">
        <v>37</v>
      </c>
    </row>
    <row r="19" spans="1:5" ht="60">
      <c r="A19" s="31" t="s">
        <v>286</v>
      </c>
      <c r="B19" s="26" t="s">
        <v>72</v>
      </c>
      <c r="C19" s="26" t="s">
        <v>287</v>
      </c>
      <c r="D19" s="164">
        <v>5</v>
      </c>
      <c r="E19" s="242"/>
    </row>
    <row r="20" spans="1:5" ht="30">
      <c r="A20" s="483" t="s">
        <v>302</v>
      </c>
      <c r="B20" s="26" t="s">
        <v>72</v>
      </c>
      <c r="C20" s="26" t="s">
        <v>73</v>
      </c>
      <c r="D20" s="484">
        <v>5</v>
      </c>
      <c r="E20" s="242"/>
    </row>
    <row r="21" spans="1:5" ht="45">
      <c r="A21" s="265" t="s">
        <v>303</v>
      </c>
      <c r="B21" s="26" t="s">
        <v>72</v>
      </c>
      <c r="C21" s="26" t="s">
        <v>73</v>
      </c>
      <c r="D21" s="330">
        <v>5</v>
      </c>
      <c r="E21" s="130"/>
    </row>
    <row r="22" spans="1:5" ht="60">
      <c r="A22" s="265" t="s">
        <v>290</v>
      </c>
      <c r="B22" s="26" t="s">
        <v>72</v>
      </c>
      <c r="C22" s="26" t="s">
        <v>73</v>
      </c>
      <c r="D22" s="145">
        <v>5</v>
      </c>
      <c r="E22" s="244"/>
    </row>
    <row r="23" spans="1:5" ht="120">
      <c r="A23" s="414" t="s">
        <v>304</v>
      </c>
      <c r="B23" s="26" t="s">
        <v>72</v>
      </c>
      <c r="C23" s="26" t="s">
        <v>73</v>
      </c>
      <c r="D23" s="158">
        <v>5</v>
      </c>
      <c r="E23" s="170"/>
    </row>
    <row r="24" spans="1:5" ht="30">
      <c r="A24" s="414" t="s">
        <v>305</v>
      </c>
      <c r="B24" s="26" t="s">
        <v>72</v>
      </c>
      <c r="C24" s="26" t="s">
        <v>73</v>
      </c>
      <c r="D24" s="158">
        <v>5</v>
      </c>
      <c r="E24" s="170"/>
    </row>
    <row r="25" spans="1:5" ht="75">
      <c r="A25" s="265" t="s">
        <v>292</v>
      </c>
      <c r="B25" s="26" t="s">
        <v>72</v>
      </c>
      <c r="C25" s="26" t="s">
        <v>73</v>
      </c>
      <c r="D25" s="145">
        <v>5</v>
      </c>
      <c r="E25" s="163"/>
    </row>
    <row r="26" spans="1:5" ht="30">
      <c r="A26" s="178" t="s">
        <v>71</v>
      </c>
      <c r="B26" s="26" t="s">
        <v>72</v>
      </c>
      <c r="C26" s="26" t="s">
        <v>73</v>
      </c>
      <c r="D26" s="237">
        <v>5</v>
      </c>
      <c r="E26" s="238"/>
    </row>
    <row r="27" spans="1:5" ht="18.75">
      <c r="A27" s="445" t="s">
        <v>251</v>
      </c>
      <c r="B27" s="446"/>
      <c r="C27" s="257">
        <v>40</v>
      </c>
      <c r="D27" s="141"/>
      <c r="E27" s="142"/>
    </row>
    <row r="28" spans="1:5" ht="18.75">
      <c r="A28" s="447" t="s">
        <v>252</v>
      </c>
      <c r="B28" s="448"/>
      <c r="C28" s="140" t="s">
        <v>244</v>
      </c>
      <c r="D28" s="298">
        <f>SUM(D19:D27)</f>
        <v>40</v>
      </c>
      <c r="E28" s="142"/>
    </row>
    <row r="29" spans="1:5">
      <c r="A29" s="21" t="s">
        <v>294</v>
      </c>
      <c r="B29" s="21" t="s">
        <v>34</v>
      </c>
      <c r="C29" s="59" t="s">
        <v>35</v>
      </c>
      <c r="D29" s="21" t="s">
        <v>36</v>
      </c>
      <c r="E29" s="21" t="s">
        <v>37</v>
      </c>
    </row>
    <row r="30" spans="1:5" ht="30">
      <c r="A30" s="227" t="s">
        <v>295</v>
      </c>
      <c r="B30" s="26" t="s">
        <v>72</v>
      </c>
      <c r="C30" s="26" t="s">
        <v>296</v>
      </c>
      <c r="D30" s="26">
        <v>5</v>
      </c>
      <c r="E30" s="27"/>
    </row>
    <row r="31" spans="1:5" ht="30">
      <c r="A31" s="186" t="s">
        <v>297</v>
      </c>
      <c r="B31" s="26" t="s">
        <v>72</v>
      </c>
      <c r="C31" s="26" t="s">
        <v>73</v>
      </c>
      <c r="D31" s="158">
        <v>5</v>
      </c>
      <c r="E31" s="379"/>
    </row>
    <row r="32" spans="1:5" ht="30">
      <c r="A32" s="328" t="s">
        <v>298</v>
      </c>
      <c r="B32" s="151" t="s">
        <v>92</v>
      </c>
      <c r="C32" s="151" t="s">
        <v>40</v>
      </c>
      <c r="D32" s="374">
        <v>5</v>
      </c>
      <c r="E32" s="357"/>
    </row>
    <row r="33" spans="1:5" ht="18.75">
      <c r="A33" s="454" t="s">
        <v>251</v>
      </c>
      <c r="B33" s="446"/>
      <c r="C33" s="257">
        <v>15</v>
      </c>
      <c r="D33" s="375"/>
      <c r="E33" s="130"/>
    </row>
    <row r="34" spans="1:5" ht="18.75">
      <c r="A34" s="447" t="s">
        <v>252</v>
      </c>
      <c r="B34" s="448"/>
      <c r="C34" s="140" t="s">
        <v>244</v>
      </c>
      <c r="D34" s="376">
        <f>SUM(D30:D32)</f>
        <v>15</v>
      </c>
      <c r="E34" s="130"/>
    </row>
    <row r="35" spans="1:5" ht="18.75">
      <c r="A35" s="429" t="s">
        <v>124</v>
      </c>
      <c r="B35" s="429"/>
      <c r="C35" s="79">
        <v>115</v>
      </c>
      <c r="D35" s="377"/>
      <c r="E35" s="110"/>
    </row>
    <row r="36" spans="1:5" ht="18.75">
      <c r="A36" s="453" t="s">
        <v>54</v>
      </c>
      <c r="B36" s="453"/>
      <c r="C36" s="56"/>
      <c r="D36" s="378">
        <f xml:space="preserve"> SUM(D12, D28, D17, D34,)</f>
        <v>115</v>
      </c>
      <c r="E36" s="110"/>
    </row>
  </sheetData>
  <mergeCells count="11">
    <mergeCell ref="A35:B35"/>
    <mergeCell ref="A36:B36"/>
    <mergeCell ref="A1:E1"/>
    <mergeCell ref="A11:B11"/>
    <mergeCell ref="A12:B12"/>
    <mergeCell ref="A16:B16"/>
    <mergeCell ref="A17:B17"/>
    <mergeCell ref="A33:B33"/>
    <mergeCell ref="A34:B34"/>
    <mergeCell ref="A27:B27"/>
    <mergeCell ref="A28:B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34A4-AEFA-42FB-9A39-4979C926B535}">
  <dimension ref="A1:E35"/>
  <sheetViews>
    <sheetView topLeftCell="A27" workbookViewId="0">
      <selection activeCell="A3" sqref="A3"/>
    </sheetView>
  </sheetViews>
  <sheetFormatPr defaultRowHeight="15"/>
  <cols>
    <col min="1" max="1" width="66.7109375" customWidth="1"/>
    <col min="2" max="2" width="41.7109375" customWidth="1"/>
    <col min="3" max="3" width="47.7109375" customWidth="1"/>
    <col min="4" max="4" width="43" customWidth="1"/>
    <col min="5" max="5" width="55.85546875" customWidth="1"/>
  </cols>
  <sheetData>
    <row r="1" spans="1:5" ht="48" customHeight="1">
      <c r="A1" s="459" t="s">
        <v>268</v>
      </c>
      <c r="B1" s="459"/>
      <c r="C1" s="459"/>
      <c r="D1" s="459"/>
      <c r="E1" s="459"/>
    </row>
    <row r="2" spans="1:5" s="73" customFormat="1" ht="30.75" customHeight="1">
      <c r="A2" s="322" t="s">
        <v>269</v>
      </c>
      <c r="B2" s="322" t="s">
        <v>34</v>
      </c>
      <c r="C2" s="322" t="s">
        <v>226</v>
      </c>
      <c r="D2" s="322" t="s">
        <v>36</v>
      </c>
      <c r="E2" s="322" t="s">
        <v>37</v>
      </c>
    </row>
    <row r="3" spans="1:5" ht="133.5" customHeight="1">
      <c r="A3" s="477" t="s">
        <v>300</v>
      </c>
      <c r="B3" s="259" t="s">
        <v>72</v>
      </c>
      <c r="C3" s="264" t="s">
        <v>271</v>
      </c>
      <c r="D3" s="259">
        <v>5</v>
      </c>
      <c r="E3" s="393"/>
    </row>
    <row r="4" spans="1:5" ht="187.5" customHeight="1">
      <c r="A4" s="485" t="s">
        <v>272</v>
      </c>
      <c r="B4" s="259" t="s">
        <v>72</v>
      </c>
      <c r="C4" s="264" t="s">
        <v>271</v>
      </c>
      <c r="D4" s="259">
        <v>5</v>
      </c>
      <c r="E4" s="393"/>
    </row>
    <row r="5" spans="1:5" ht="130.5" customHeight="1">
      <c r="A5" s="486" t="s">
        <v>273</v>
      </c>
      <c r="B5" s="260" t="s">
        <v>72</v>
      </c>
      <c r="C5" s="168" t="s">
        <v>271</v>
      </c>
      <c r="D5" s="145">
        <v>5</v>
      </c>
      <c r="E5" s="110"/>
    </row>
    <row r="6" spans="1:5" ht="54" customHeight="1">
      <c r="A6" s="138" t="s">
        <v>274</v>
      </c>
      <c r="B6" s="261" t="s">
        <v>99</v>
      </c>
      <c r="C6" s="168" t="s">
        <v>306</v>
      </c>
      <c r="D6" s="145">
        <v>10</v>
      </c>
      <c r="E6" s="110"/>
    </row>
    <row r="7" spans="1:5" ht="67.5" customHeight="1">
      <c r="A7" s="216" t="s">
        <v>276</v>
      </c>
      <c r="B7" s="262" t="s">
        <v>72</v>
      </c>
      <c r="C7" s="72" t="s">
        <v>277</v>
      </c>
      <c r="D7" s="151">
        <v>0</v>
      </c>
      <c r="E7" s="151"/>
    </row>
    <row r="8" spans="1:5" ht="67.5" customHeight="1">
      <c r="A8" s="479" t="s">
        <v>278</v>
      </c>
      <c r="B8" s="261" t="s">
        <v>72</v>
      </c>
      <c r="C8" s="168" t="s">
        <v>271</v>
      </c>
      <c r="D8" s="145">
        <v>5</v>
      </c>
      <c r="E8" s="110"/>
    </row>
    <row r="9" spans="1:5" ht="67.5" customHeight="1">
      <c r="A9" s="217" t="s">
        <v>279</v>
      </c>
      <c r="B9" s="263" t="s">
        <v>72</v>
      </c>
      <c r="C9" s="168" t="s">
        <v>271</v>
      </c>
      <c r="D9" s="179">
        <v>5</v>
      </c>
      <c r="E9" s="144"/>
    </row>
    <row r="10" spans="1:5" ht="67.5" customHeight="1">
      <c r="A10" s="218" t="s">
        <v>280</v>
      </c>
      <c r="B10" s="264" t="s">
        <v>239</v>
      </c>
      <c r="C10" s="168" t="s">
        <v>271</v>
      </c>
      <c r="D10" s="259">
        <v>5</v>
      </c>
      <c r="E10" s="110"/>
    </row>
    <row r="11" spans="1:5" ht="33" customHeight="1">
      <c r="A11" s="445" t="s">
        <v>251</v>
      </c>
      <c r="B11" s="446"/>
      <c r="C11" s="257">
        <v>40</v>
      </c>
      <c r="D11" s="141"/>
      <c r="E11" s="142"/>
    </row>
    <row r="12" spans="1:5" ht="29.25" customHeight="1">
      <c r="A12" s="447" t="s">
        <v>252</v>
      </c>
      <c r="B12" s="448"/>
      <c r="C12" s="140" t="s">
        <v>244</v>
      </c>
      <c r="D12" s="298">
        <f>SUM(D3:D10)</f>
        <v>40</v>
      </c>
      <c r="E12" s="142"/>
    </row>
    <row r="13" spans="1:5" s="73" customFormat="1" ht="29.25" customHeight="1">
      <c r="A13" s="21" t="s">
        <v>55</v>
      </c>
      <c r="B13" s="21" t="s">
        <v>34</v>
      </c>
      <c r="C13" s="21" t="s">
        <v>35</v>
      </c>
      <c r="D13" s="21" t="s">
        <v>36</v>
      </c>
      <c r="E13" s="21" t="s">
        <v>37</v>
      </c>
    </row>
    <row r="14" spans="1:5" ht="71.25" customHeight="1">
      <c r="A14" s="29" t="s">
        <v>281</v>
      </c>
      <c r="B14" s="26" t="s">
        <v>72</v>
      </c>
      <c r="C14" s="16" t="s">
        <v>61</v>
      </c>
      <c r="D14" s="26">
        <v>10</v>
      </c>
      <c r="E14" s="162"/>
    </row>
    <row r="15" spans="1:5" ht="90.75" customHeight="1">
      <c r="A15" s="228" t="s">
        <v>282</v>
      </c>
      <c r="B15" s="151" t="s">
        <v>72</v>
      </c>
      <c r="C15" s="151" t="s">
        <v>61</v>
      </c>
      <c r="D15" s="151">
        <v>10</v>
      </c>
      <c r="E15" s="228"/>
    </row>
    <row r="16" spans="1:5" ht="29.25" customHeight="1">
      <c r="A16" s="222" t="s">
        <v>251</v>
      </c>
      <c r="B16" s="223"/>
      <c r="C16" s="257">
        <v>20</v>
      </c>
      <c r="D16" s="142"/>
      <c r="E16" s="228"/>
    </row>
    <row r="17" spans="1:5" ht="29.25" customHeight="1">
      <c r="A17" s="224" t="s">
        <v>252</v>
      </c>
      <c r="B17" s="225"/>
      <c r="C17" s="221" t="s">
        <v>244</v>
      </c>
      <c r="D17" s="323">
        <f>SUM(D14:D16)</f>
        <v>20</v>
      </c>
      <c r="E17" s="228"/>
    </row>
    <row r="18" spans="1:5" ht="24.75" customHeight="1">
      <c r="A18" s="21" t="s">
        <v>283</v>
      </c>
      <c r="B18" s="21" t="s">
        <v>34</v>
      </c>
      <c r="C18" s="21" t="s">
        <v>35</v>
      </c>
      <c r="D18" s="21" t="s">
        <v>36</v>
      </c>
    </row>
    <row r="19" spans="1:5" ht="75" customHeight="1">
      <c r="A19" s="31" t="s">
        <v>286</v>
      </c>
      <c r="B19" s="26" t="s">
        <v>72</v>
      </c>
      <c r="C19" s="26" t="s">
        <v>287</v>
      </c>
      <c r="D19" s="26">
        <v>5</v>
      </c>
    </row>
    <row r="20" spans="1:5" ht="75">
      <c r="A20" s="403" t="s">
        <v>307</v>
      </c>
      <c r="B20" s="151" t="s">
        <v>72</v>
      </c>
      <c r="C20" s="26" t="s">
        <v>40</v>
      </c>
      <c r="D20" s="168">
        <v>5</v>
      </c>
    </row>
    <row r="21" spans="1:5" ht="45">
      <c r="A21" s="265" t="s">
        <v>308</v>
      </c>
      <c r="B21" s="26" t="s">
        <v>72</v>
      </c>
      <c r="C21" s="26" t="s">
        <v>40</v>
      </c>
      <c r="D21" s="106">
        <v>5</v>
      </c>
    </row>
    <row r="22" spans="1:5" ht="30">
      <c r="A22" s="265" t="s">
        <v>309</v>
      </c>
      <c r="B22" s="151" t="s">
        <v>72</v>
      </c>
      <c r="C22" s="26" t="s">
        <v>40</v>
      </c>
      <c r="D22" s="168">
        <v>5</v>
      </c>
    </row>
    <row r="23" spans="1:5" ht="45">
      <c r="A23" s="265" t="s">
        <v>310</v>
      </c>
      <c r="B23" s="26" t="s">
        <v>72</v>
      </c>
      <c r="C23" s="26" t="s">
        <v>40</v>
      </c>
      <c r="D23" s="106">
        <v>5</v>
      </c>
    </row>
    <row r="24" spans="1:5" ht="105">
      <c r="A24" s="273" t="s">
        <v>195</v>
      </c>
      <c r="B24" s="261" t="s">
        <v>72</v>
      </c>
      <c r="C24" s="262" t="s">
        <v>81</v>
      </c>
      <c r="D24" s="26">
        <v>10</v>
      </c>
    </row>
    <row r="25" spans="1:5" ht="30">
      <c r="A25" s="227" t="s">
        <v>71</v>
      </c>
      <c r="B25" s="151" t="s">
        <v>72</v>
      </c>
      <c r="C25" s="151" t="s">
        <v>73</v>
      </c>
      <c r="D25" s="151">
        <v>5</v>
      </c>
    </row>
    <row r="26" spans="1:5" ht="90">
      <c r="A26" s="150" t="s">
        <v>193</v>
      </c>
      <c r="B26" s="268" t="s">
        <v>72</v>
      </c>
      <c r="C26" s="151" t="s">
        <v>311</v>
      </c>
      <c r="D26" s="151">
        <v>5</v>
      </c>
    </row>
    <row r="27" spans="1:5" ht="18.75">
      <c r="A27" s="445" t="s">
        <v>251</v>
      </c>
      <c r="B27" s="446"/>
      <c r="C27" s="287">
        <v>45</v>
      </c>
      <c r="D27" s="141"/>
    </row>
    <row r="28" spans="1:5" ht="18.75">
      <c r="A28" s="447" t="s">
        <v>252</v>
      </c>
      <c r="B28" s="448"/>
      <c r="C28" s="140" t="s">
        <v>244</v>
      </c>
      <c r="D28" s="304">
        <f>SUM(D19:D26)</f>
        <v>45</v>
      </c>
    </row>
    <row r="29" spans="1:5" ht="33" customHeight="1">
      <c r="A29" s="21" t="s">
        <v>294</v>
      </c>
      <c r="B29" s="21" t="s">
        <v>34</v>
      </c>
      <c r="C29" s="21" t="s">
        <v>35</v>
      </c>
      <c r="D29" s="21" t="s">
        <v>36</v>
      </c>
    </row>
    <row r="30" spans="1:5" ht="30">
      <c r="A30" s="328" t="s">
        <v>295</v>
      </c>
      <c r="B30" s="362" t="s">
        <v>72</v>
      </c>
      <c r="C30" s="362" t="s">
        <v>40</v>
      </c>
      <c r="D30" s="362">
        <v>5</v>
      </c>
    </row>
    <row r="31" spans="1:5" s="361" customFormat="1" ht="30">
      <c r="A31" s="359" t="s">
        <v>298</v>
      </c>
      <c r="B31" s="360" t="s">
        <v>72</v>
      </c>
      <c r="C31" s="360" t="s">
        <v>296</v>
      </c>
      <c r="D31" s="360">
        <v>5</v>
      </c>
    </row>
    <row r="32" spans="1:5" ht="18.75">
      <c r="A32" s="454" t="s">
        <v>251</v>
      </c>
      <c r="B32" s="455"/>
      <c r="C32" s="272">
        <v>10</v>
      </c>
      <c r="D32" s="171"/>
    </row>
    <row r="33" spans="1:4" ht="18.75">
      <c r="A33" s="447" t="s">
        <v>252</v>
      </c>
      <c r="B33" s="448"/>
      <c r="C33" s="140" t="s">
        <v>244</v>
      </c>
      <c r="D33" s="304">
        <f>SUM(D30:D32)</f>
        <v>10</v>
      </c>
    </row>
    <row r="34" spans="1:4" ht="18.75">
      <c r="A34" s="429" t="s">
        <v>124</v>
      </c>
      <c r="B34" s="429"/>
      <c r="C34" s="206">
        <v>115</v>
      </c>
      <c r="D34" s="417"/>
    </row>
    <row r="35" spans="1:4" ht="18.75">
      <c r="A35" s="453" t="s">
        <v>54</v>
      </c>
      <c r="B35" s="453"/>
      <c r="C35" s="207"/>
      <c r="D35" s="324">
        <f>SUM(D12, D17, D28, D33)</f>
        <v>115</v>
      </c>
    </row>
  </sheetData>
  <mergeCells count="9">
    <mergeCell ref="A34:B34"/>
    <mergeCell ref="A35:B35"/>
    <mergeCell ref="A11:B11"/>
    <mergeCell ref="A12:B12"/>
    <mergeCell ref="A1:E1"/>
    <mergeCell ref="A27:B27"/>
    <mergeCell ref="A28:B28"/>
    <mergeCell ref="A32:B32"/>
    <mergeCell ref="A33:B3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D55F-7354-4E8C-A2F4-068FEE5FFCEC}">
  <dimension ref="A1:E48"/>
  <sheetViews>
    <sheetView topLeftCell="A39" workbookViewId="0">
      <selection activeCell="A5" sqref="A5"/>
    </sheetView>
  </sheetViews>
  <sheetFormatPr defaultRowHeight="15"/>
  <cols>
    <col min="1" max="1" width="62.42578125" customWidth="1"/>
    <col min="2" max="2" width="49.28515625" customWidth="1"/>
    <col min="3" max="3" width="50" customWidth="1"/>
    <col min="4" max="4" width="24.7109375" customWidth="1"/>
    <col min="5" max="5" width="26.28515625" customWidth="1"/>
  </cols>
  <sheetData>
    <row r="1" spans="1:5" ht="47.25" customHeight="1">
      <c r="A1" s="459" t="s">
        <v>268</v>
      </c>
      <c r="B1" s="459"/>
      <c r="C1" s="459"/>
      <c r="D1" s="459"/>
      <c r="E1" s="459"/>
    </row>
    <row r="2" spans="1:5" s="73" customFormat="1" ht="28.5" customHeight="1">
      <c r="A2" s="322" t="s">
        <v>269</v>
      </c>
      <c r="B2" s="322" t="s">
        <v>34</v>
      </c>
      <c r="C2" s="322" t="s">
        <v>226</v>
      </c>
      <c r="D2" s="322" t="s">
        <v>36</v>
      </c>
      <c r="E2" s="322" t="s">
        <v>37</v>
      </c>
    </row>
    <row r="3" spans="1:5" ht="147.75" customHeight="1">
      <c r="A3" s="474" t="s">
        <v>300</v>
      </c>
      <c r="B3" s="259" t="s">
        <v>72</v>
      </c>
      <c r="C3" s="264" t="s">
        <v>271</v>
      </c>
      <c r="D3" s="259">
        <v>5</v>
      </c>
      <c r="E3" s="393"/>
    </row>
    <row r="4" spans="1:5" ht="171" customHeight="1">
      <c r="A4" s="240" t="s">
        <v>312</v>
      </c>
      <c r="B4" s="259" t="s">
        <v>72</v>
      </c>
      <c r="C4" s="264" t="s">
        <v>271</v>
      </c>
      <c r="D4" s="259">
        <v>5</v>
      </c>
      <c r="E4" s="393"/>
    </row>
    <row r="5" spans="1:5" ht="90">
      <c r="A5" s="487" t="s">
        <v>273</v>
      </c>
      <c r="B5" s="260" t="s">
        <v>72</v>
      </c>
      <c r="C5" s="168" t="s">
        <v>271</v>
      </c>
      <c r="D5" s="145">
        <v>5</v>
      </c>
      <c r="E5" s="110"/>
    </row>
    <row r="6" spans="1:5" ht="30">
      <c r="A6" s="146" t="s">
        <v>274</v>
      </c>
      <c r="B6" s="275" t="s">
        <v>99</v>
      </c>
      <c r="C6" s="168" t="s">
        <v>306</v>
      </c>
      <c r="D6" s="145">
        <v>10</v>
      </c>
      <c r="E6" s="110"/>
    </row>
    <row r="7" spans="1:5" ht="45">
      <c r="A7" s="216" t="s">
        <v>276</v>
      </c>
      <c r="B7" s="262" t="s">
        <v>72</v>
      </c>
      <c r="C7" s="72" t="s">
        <v>277</v>
      </c>
      <c r="D7" s="151">
        <v>0</v>
      </c>
      <c r="E7" s="151"/>
    </row>
    <row r="8" spans="1:5" ht="30">
      <c r="A8" s="488" t="s">
        <v>278</v>
      </c>
      <c r="B8" s="261" t="s">
        <v>72</v>
      </c>
      <c r="C8" s="168" t="s">
        <v>271</v>
      </c>
      <c r="D8" s="145">
        <v>5</v>
      </c>
      <c r="E8" s="110"/>
    </row>
    <row r="9" spans="1:5" ht="30">
      <c r="A9" s="152" t="s">
        <v>279</v>
      </c>
      <c r="B9" s="263" t="s">
        <v>72</v>
      </c>
      <c r="C9" s="168" t="s">
        <v>271</v>
      </c>
      <c r="D9" s="179">
        <v>5</v>
      </c>
      <c r="E9" s="144"/>
    </row>
    <row r="10" spans="1:5" ht="45">
      <c r="A10" s="147" t="s">
        <v>280</v>
      </c>
      <c r="B10" s="264" t="s">
        <v>99</v>
      </c>
      <c r="C10" s="168" t="s">
        <v>271</v>
      </c>
      <c r="D10" s="259">
        <v>5</v>
      </c>
      <c r="E10" s="110"/>
    </row>
    <row r="11" spans="1:5" ht="18.75">
      <c r="A11" s="465" t="s">
        <v>251</v>
      </c>
      <c r="B11" s="466"/>
      <c r="C11" s="276">
        <v>40</v>
      </c>
      <c r="D11" s="236"/>
      <c r="E11" s="214"/>
    </row>
    <row r="12" spans="1:5" ht="18.75">
      <c r="A12" s="444" t="s">
        <v>252</v>
      </c>
      <c r="B12" s="444"/>
      <c r="C12" s="247" t="s">
        <v>244</v>
      </c>
      <c r="D12" s="301">
        <f>SUM(D3:D10)</f>
        <v>40</v>
      </c>
      <c r="E12" s="248"/>
    </row>
    <row r="13" spans="1:5">
      <c r="A13" s="235" t="s">
        <v>55</v>
      </c>
      <c r="B13" s="246" t="s">
        <v>34</v>
      </c>
      <c r="C13" s="235" t="s">
        <v>35</v>
      </c>
      <c r="D13" s="235" t="s">
        <v>36</v>
      </c>
      <c r="E13" s="138"/>
    </row>
    <row r="14" spans="1:5" ht="78" customHeight="1">
      <c r="A14" s="157" t="s">
        <v>281</v>
      </c>
      <c r="B14" s="173" t="s">
        <v>72</v>
      </c>
      <c r="C14" s="289" t="s">
        <v>311</v>
      </c>
      <c r="D14" s="245">
        <v>10</v>
      </c>
      <c r="E14" s="138"/>
    </row>
    <row r="15" spans="1:5" ht="90" customHeight="1">
      <c r="A15" s="254" t="s">
        <v>282</v>
      </c>
      <c r="B15" s="164" t="s">
        <v>72</v>
      </c>
      <c r="C15" s="289" t="s">
        <v>311</v>
      </c>
      <c r="D15" s="289">
        <v>10</v>
      </c>
      <c r="E15" s="138"/>
    </row>
    <row r="16" spans="1:5" ht="18.75">
      <c r="A16" s="445" t="s">
        <v>251</v>
      </c>
      <c r="B16" s="464"/>
      <c r="C16" s="258">
        <v>20</v>
      </c>
      <c r="D16" s="106"/>
      <c r="E16" s="138"/>
    </row>
    <row r="17" spans="1:5" ht="18.75">
      <c r="A17" s="447" t="s">
        <v>252</v>
      </c>
      <c r="B17" s="467"/>
      <c r="C17" s="139" t="s">
        <v>244</v>
      </c>
      <c r="D17" s="300">
        <f>SUM(D14:D15)</f>
        <v>20</v>
      </c>
      <c r="E17" s="138"/>
    </row>
    <row r="18" spans="1:5" s="73" customFormat="1" ht="30" customHeight="1">
      <c r="A18" s="321" t="s">
        <v>283</v>
      </c>
      <c r="B18" s="315" t="s">
        <v>34</v>
      </c>
      <c r="C18" s="315" t="s">
        <v>35</v>
      </c>
      <c r="D18" s="315" t="s">
        <v>36</v>
      </c>
      <c r="E18" s="315" t="s">
        <v>37</v>
      </c>
    </row>
    <row r="19" spans="1:5" ht="30">
      <c r="A19" s="290" t="s">
        <v>74</v>
      </c>
      <c r="B19" s="291" t="s">
        <v>72</v>
      </c>
      <c r="C19" s="106" t="s">
        <v>240</v>
      </c>
      <c r="D19" s="175"/>
      <c r="E19" s="357"/>
    </row>
    <row r="20" spans="1:5" ht="75">
      <c r="A20" s="31" t="s">
        <v>286</v>
      </c>
      <c r="B20" s="164" t="s">
        <v>72</v>
      </c>
      <c r="C20" s="262" t="s">
        <v>311</v>
      </c>
      <c r="D20" s="176">
        <v>5</v>
      </c>
      <c r="E20" s="27"/>
    </row>
    <row r="21" spans="1:5" ht="30">
      <c r="A21" s="178" t="s">
        <v>71</v>
      </c>
      <c r="B21" s="173" t="s">
        <v>72</v>
      </c>
      <c r="C21" s="106" t="s">
        <v>313</v>
      </c>
      <c r="D21" s="174">
        <v>5</v>
      </c>
      <c r="E21" s="172"/>
    </row>
    <row r="22" spans="1:5" ht="30">
      <c r="A22" s="265" t="s">
        <v>314</v>
      </c>
      <c r="B22" s="262" t="s">
        <v>72</v>
      </c>
      <c r="C22" s="293" t="s">
        <v>315</v>
      </c>
      <c r="D22" s="175"/>
      <c r="E22" s="110"/>
    </row>
    <row r="23" spans="1:5" ht="75">
      <c r="A23" s="265" t="s">
        <v>316</v>
      </c>
      <c r="B23" s="262" t="s">
        <v>72</v>
      </c>
      <c r="C23" s="106" t="s">
        <v>313</v>
      </c>
      <c r="D23" s="145">
        <v>5</v>
      </c>
      <c r="E23" s="110"/>
    </row>
    <row r="24" spans="1:5" ht="45">
      <c r="A24" s="277" t="s">
        <v>289</v>
      </c>
      <c r="B24" s="262" t="s">
        <v>72</v>
      </c>
      <c r="C24" s="177" t="s">
        <v>313</v>
      </c>
      <c r="D24" s="145">
        <v>5</v>
      </c>
      <c r="E24" s="110"/>
    </row>
    <row r="25" spans="1:5" ht="45">
      <c r="A25" s="278" t="s">
        <v>317</v>
      </c>
      <c r="B25" s="395" t="s">
        <v>72</v>
      </c>
      <c r="C25" s="396" t="s">
        <v>313</v>
      </c>
      <c r="D25" s="397">
        <v>5</v>
      </c>
      <c r="E25" s="294"/>
    </row>
    <row r="26" spans="1:5" ht="30">
      <c r="A26" s="292" t="s">
        <v>82</v>
      </c>
      <c r="B26" s="293" t="s">
        <v>72</v>
      </c>
      <c r="C26" s="231" t="s">
        <v>75</v>
      </c>
      <c r="D26" s="34"/>
      <c r="E26" s="295"/>
    </row>
    <row r="27" spans="1:5" ht="30">
      <c r="A27" s="230" t="s">
        <v>83</v>
      </c>
      <c r="B27" s="231" t="s">
        <v>72</v>
      </c>
      <c r="C27" s="231" t="s">
        <v>75</v>
      </c>
      <c r="D27" s="34"/>
      <c r="E27" s="233"/>
    </row>
    <row r="28" spans="1:5" ht="18.75">
      <c r="A28" s="454" t="s">
        <v>251</v>
      </c>
      <c r="B28" s="455"/>
      <c r="C28" s="256">
        <v>25</v>
      </c>
      <c r="D28" s="171"/>
      <c r="E28" s="232"/>
    </row>
    <row r="29" spans="1:5" ht="18.75">
      <c r="A29" s="447" t="s">
        <v>252</v>
      </c>
      <c r="B29" s="448"/>
      <c r="C29" s="140" t="s">
        <v>244</v>
      </c>
      <c r="D29" s="298">
        <f>SUM(D19:D26)</f>
        <v>25</v>
      </c>
      <c r="E29" s="142"/>
    </row>
    <row r="30" spans="1:5" ht="42" customHeight="1">
      <c r="A30" s="21" t="s">
        <v>318</v>
      </c>
      <c r="B30" s="21" t="s">
        <v>34</v>
      </c>
      <c r="C30" s="21" t="s">
        <v>35</v>
      </c>
      <c r="D30" s="21" t="s">
        <v>36</v>
      </c>
      <c r="E30" s="21" t="s">
        <v>37</v>
      </c>
    </row>
    <row r="31" spans="1:5" ht="136.5" customHeight="1">
      <c r="A31" s="403" t="s">
        <v>319</v>
      </c>
      <c r="B31" s="262" t="s">
        <v>72</v>
      </c>
      <c r="C31" s="106" t="s">
        <v>313</v>
      </c>
      <c r="D31" s="145">
        <v>5</v>
      </c>
      <c r="E31" s="110"/>
    </row>
    <row r="32" spans="1:5" ht="99" customHeight="1">
      <c r="A32" s="265" t="s">
        <v>320</v>
      </c>
      <c r="B32" s="262" t="s">
        <v>72</v>
      </c>
      <c r="C32" s="106" t="s">
        <v>313</v>
      </c>
      <c r="D32" s="145">
        <v>5</v>
      </c>
      <c r="E32" s="110"/>
    </row>
    <row r="33" spans="1:5" ht="68.25" customHeight="1">
      <c r="A33" s="273" t="s">
        <v>91</v>
      </c>
      <c r="B33" s="262" t="s">
        <v>72</v>
      </c>
      <c r="C33" s="262" t="s">
        <v>40</v>
      </c>
      <c r="D33" s="262">
        <v>5</v>
      </c>
      <c r="E33" s="280"/>
    </row>
    <row r="34" spans="1:5" ht="18.75">
      <c r="A34" s="445" t="s">
        <v>251</v>
      </c>
      <c r="B34" s="446"/>
      <c r="C34" s="257">
        <v>15</v>
      </c>
      <c r="D34" s="141"/>
      <c r="E34" s="142"/>
    </row>
    <row r="35" spans="1:5" ht="18.75">
      <c r="A35" s="447" t="s">
        <v>252</v>
      </c>
      <c r="B35" s="448"/>
      <c r="C35" s="140" t="s">
        <v>244</v>
      </c>
      <c r="D35" s="298">
        <f>SUM(D31:D33)</f>
        <v>15</v>
      </c>
      <c r="E35" s="142"/>
    </row>
    <row r="36" spans="1:5" s="73" customFormat="1" ht="23.25" customHeight="1">
      <c r="A36" s="21" t="s">
        <v>321</v>
      </c>
      <c r="B36" s="21" t="s">
        <v>34</v>
      </c>
      <c r="C36" s="21" t="s">
        <v>35</v>
      </c>
      <c r="D36" s="21" t="s">
        <v>36</v>
      </c>
      <c r="E36" s="21" t="s">
        <v>37</v>
      </c>
    </row>
    <row r="37" spans="1:5" ht="45">
      <c r="A37" s="398" t="s">
        <v>322</v>
      </c>
      <c r="B37" s="399" t="s">
        <v>99</v>
      </c>
      <c r="C37" s="399" t="s">
        <v>323</v>
      </c>
      <c r="D37" s="400">
        <v>5</v>
      </c>
      <c r="E37" s="296"/>
    </row>
    <row r="38" spans="1:5" s="283" customFormat="1" ht="60" customHeight="1">
      <c r="A38" s="281" t="s">
        <v>324</v>
      </c>
      <c r="B38" s="262" t="s">
        <v>72</v>
      </c>
      <c r="C38" s="264" t="s">
        <v>240</v>
      </c>
      <c r="D38" s="489"/>
      <c r="E38" s="282"/>
    </row>
    <row r="39" spans="1:5" s="283" customFormat="1" ht="44.25" customHeight="1">
      <c r="A39" s="254" t="s">
        <v>325</v>
      </c>
      <c r="B39" s="262" t="s">
        <v>72</v>
      </c>
      <c r="C39" s="264" t="s">
        <v>240</v>
      </c>
      <c r="D39" s="489"/>
      <c r="E39" s="282"/>
    </row>
    <row r="40" spans="1:5" ht="18.75">
      <c r="A40" s="445" t="s">
        <v>251</v>
      </c>
      <c r="B40" s="446"/>
      <c r="C40" s="257">
        <v>5</v>
      </c>
      <c r="D40" s="141"/>
      <c r="E40" s="142"/>
    </row>
    <row r="41" spans="1:5" ht="18.75">
      <c r="A41" s="460" t="s">
        <v>252</v>
      </c>
      <c r="B41" s="461"/>
      <c r="C41" s="200" t="s">
        <v>244</v>
      </c>
      <c r="D41" s="299">
        <f>SUM(D37:D39)</f>
        <v>5</v>
      </c>
      <c r="E41" s="142"/>
    </row>
    <row r="42" spans="1:5" ht="26.25" customHeight="1">
      <c r="A42" s="21" t="s">
        <v>294</v>
      </c>
      <c r="B42" s="21" t="s">
        <v>34</v>
      </c>
      <c r="C42" s="59" t="s">
        <v>35</v>
      </c>
      <c r="D42" s="21" t="s">
        <v>36</v>
      </c>
      <c r="E42" s="21" t="s">
        <v>37</v>
      </c>
    </row>
    <row r="43" spans="1:5" ht="30">
      <c r="A43" s="227" t="s">
        <v>295</v>
      </c>
      <c r="B43" s="26" t="s">
        <v>72</v>
      </c>
      <c r="C43" s="26" t="s">
        <v>296</v>
      </c>
      <c r="D43" s="26">
        <v>5</v>
      </c>
      <c r="E43" s="27"/>
    </row>
    <row r="44" spans="1:5" ht="45">
      <c r="A44" s="254" t="s">
        <v>112</v>
      </c>
      <c r="B44" s="262" t="s">
        <v>72</v>
      </c>
      <c r="C44" s="262" t="s">
        <v>40</v>
      </c>
      <c r="D44" s="297">
        <v>5</v>
      </c>
      <c r="E44" s="294"/>
    </row>
    <row r="45" spans="1:5" ht="18.75">
      <c r="A45" s="445" t="s">
        <v>251</v>
      </c>
      <c r="B45" s="446"/>
      <c r="C45" s="257">
        <v>10</v>
      </c>
      <c r="D45" s="141"/>
      <c r="E45" s="142"/>
    </row>
    <row r="46" spans="1:5" ht="18.75">
      <c r="A46" s="447" t="s">
        <v>252</v>
      </c>
      <c r="B46" s="448"/>
      <c r="C46" s="140" t="s">
        <v>244</v>
      </c>
      <c r="D46" s="298">
        <f>SUM(D43:D44)</f>
        <v>10</v>
      </c>
      <c r="E46" s="142"/>
    </row>
    <row r="47" spans="1:5" ht="18.75">
      <c r="A47" s="468" t="s">
        <v>124</v>
      </c>
      <c r="B47" s="468"/>
      <c r="C47" s="201">
        <v>115</v>
      </c>
      <c r="D47" s="202"/>
      <c r="E47" s="462"/>
    </row>
    <row r="48" spans="1:5" ht="18.75">
      <c r="A48" s="463" t="s">
        <v>54</v>
      </c>
      <c r="B48" s="463"/>
      <c r="C48" s="191"/>
      <c r="D48" s="320">
        <f>SUM(D12, D17, D29, D35,D41,D46)</f>
        <v>115</v>
      </c>
      <c r="E48" s="430"/>
    </row>
  </sheetData>
  <mergeCells count="16">
    <mergeCell ref="A1:E1"/>
    <mergeCell ref="E47:E48"/>
    <mergeCell ref="A48:B48"/>
    <mergeCell ref="A16:B16"/>
    <mergeCell ref="A11:B11"/>
    <mergeCell ref="A12:B12"/>
    <mergeCell ref="A34:B34"/>
    <mergeCell ref="A35:B35"/>
    <mergeCell ref="A45:B45"/>
    <mergeCell ref="A46:B46"/>
    <mergeCell ref="A40:B40"/>
    <mergeCell ref="A41:B41"/>
    <mergeCell ref="A17:B17"/>
    <mergeCell ref="A47:B47"/>
    <mergeCell ref="A28:B28"/>
    <mergeCell ref="A29:B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FBD5-C30C-4AA9-8156-13F4640DF420}">
  <sheetPr>
    <pageSetUpPr fitToPage="1"/>
  </sheetPr>
  <dimension ref="A1:E67"/>
  <sheetViews>
    <sheetView view="pageLayout" topLeftCell="A3" zoomScaleNormal="100" zoomScaleSheetLayoutView="100" workbookViewId="0">
      <selection activeCell="C9" sqref="C9"/>
    </sheetView>
  </sheetViews>
  <sheetFormatPr defaultRowHeight="15"/>
  <cols>
    <col min="1" max="1" width="64.85546875" style="71" customWidth="1"/>
    <col min="2" max="2" width="33.85546875" style="72" customWidth="1"/>
    <col min="3" max="3" width="21" style="73" customWidth="1"/>
    <col min="4" max="4" width="18.140625" style="71" customWidth="1"/>
    <col min="5" max="5" width="70.5703125" customWidth="1"/>
  </cols>
  <sheetData>
    <row r="1" spans="1:5" ht="39.75" customHeight="1">
      <c r="A1" s="65" t="s">
        <v>33</v>
      </c>
      <c r="B1" s="66" t="s">
        <v>34</v>
      </c>
      <c r="C1" s="67" t="s">
        <v>35</v>
      </c>
      <c r="D1" s="66" t="s">
        <v>36</v>
      </c>
      <c r="E1" s="67" t="s">
        <v>37</v>
      </c>
    </row>
    <row r="2" spans="1:5" ht="32.25" customHeight="1">
      <c r="A2" s="10" t="s">
        <v>38</v>
      </c>
      <c r="B2" s="11" t="s">
        <v>39</v>
      </c>
      <c r="C2" s="11" t="s">
        <v>40</v>
      </c>
      <c r="D2" s="11"/>
      <c r="E2" s="12"/>
    </row>
    <row r="3" spans="1:5" ht="108" customHeight="1">
      <c r="A3" s="10" t="s">
        <v>41</v>
      </c>
      <c r="B3" s="11" t="s">
        <v>42</v>
      </c>
      <c r="C3" s="11" t="s">
        <v>43</v>
      </c>
      <c r="D3" s="11"/>
      <c r="E3" s="12"/>
    </row>
    <row r="4" spans="1:5" ht="89.25" customHeight="1">
      <c r="A4" s="10" t="s">
        <v>44</v>
      </c>
      <c r="B4" s="11" t="s">
        <v>45</v>
      </c>
      <c r="C4" s="11" t="s">
        <v>46</v>
      </c>
      <c r="D4" s="11"/>
      <c r="E4" s="12"/>
    </row>
    <row r="5" spans="1:5" ht="38.25" customHeight="1">
      <c r="A5" s="10" t="s">
        <v>47</v>
      </c>
      <c r="B5" s="11" t="s">
        <v>48</v>
      </c>
      <c r="C5" s="68" t="s">
        <v>40</v>
      </c>
      <c r="D5" s="11"/>
      <c r="E5" s="12"/>
    </row>
    <row r="6" spans="1:5" ht="79.5" customHeight="1">
      <c r="A6" s="10" t="s">
        <v>49</v>
      </c>
      <c r="B6" s="11" t="s">
        <v>50</v>
      </c>
      <c r="C6" s="11" t="s">
        <v>40</v>
      </c>
      <c r="D6" s="11"/>
      <c r="E6" s="11"/>
    </row>
    <row r="7" spans="1:5" ht="60.75" customHeight="1">
      <c r="A7" s="10" t="s">
        <v>51</v>
      </c>
      <c r="B7" s="11" t="s">
        <v>50</v>
      </c>
      <c r="C7" s="11" t="s">
        <v>40</v>
      </c>
      <c r="D7" s="11"/>
      <c r="E7" s="12"/>
    </row>
    <row r="8" spans="1:5" ht="75" customHeight="1">
      <c r="A8" s="10" t="s">
        <v>52</v>
      </c>
      <c r="B8" s="11" t="s">
        <v>50</v>
      </c>
      <c r="C8" s="11" t="s">
        <v>40</v>
      </c>
      <c r="D8" s="11"/>
      <c r="E8" s="12"/>
    </row>
    <row r="9" spans="1:5" ht="18.75">
      <c r="A9" s="426" t="s">
        <v>53</v>
      </c>
      <c r="B9" s="426"/>
      <c r="C9" s="81">
        <v>35</v>
      </c>
      <c r="D9" s="13"/>
      <c r="E9" s="428"/>
    </row>
    <row r="10" spans="1:5" ht="17.25" customHeight="1">
      <c r="A10" s="427" t="s">
        <v>54</v>
      </c>
      <c r="B10" s="427"/>
      <c r="C10" s="14"/>
      <c r="D10" s="15">
        <f>SUM(D2:D8)</f>
        <v>0</v>
      </c>
      <c r="E10" s="428"/>
    </row>
    <row r="11" spans="1:5">
      <c r="A11" s="69"/>
      <c r="B11" s="69"/>
      <c r="C11" s="70"/>
      <c r="D11" s="69"/>
      <c r="E11" s="70"/>
    </row>
    <row r="12" spans="1:5" ht="46.15" customHeight="1"/>
    <row r="18" spans="1:5" s="74" customFormat="1">
      <c r="A18" s="71"/>
      <c r="B18" s="72"/>
      <c r="C18" s="73"/>
      <c r="D18" s="71"/>
      <c r="E18"/>
    </row>
    <row r="20" spans="1:5" ht="49.9" customHeight="1"/>
    <row r="22" spans="1:5" ht="129" customHeight="1"/>
    <row r="23" spans="1:5" ht="35.450000000000003" customHeight="1"/>
    <row r="24" spans="1:5" ht="30.6" customHeight="1"/>
    <row r="25" spans="1:5" ht="62.45" customHeight="1"/>
    <row r="28" spans="1:5" ht="75.599999999999994" customHeight="1"/>
    <row r="30" spans="1:5" ht="97.9" customHeight="1"/>
    <row r="37" spans="1:5" s="74" customFormat="1">
      <c r="A37" s="71"/>
      <c r="B37" s="72"/>
      <c r="C37" s="73"/>
      <c r="D37" s="71"/>
      <c r="E37"/>
    </row>
    <row r="39" spans="1:5" ht="47.45" customHeight="1"/>
    <row r="41" spans="1:5" ht="129" customHeight="1"/>
    <row r="42" spans="1:5" ht="33.6" customHeight="1"/>
    <row r="43" spans="1:5" ht="32.450000000000003" customHeight="1"/>
    <row r="44" spans="1:5" ht="58.9" customHeight="1"/>
    <row r="45" spans="1:5" ht="61.15" customHeight="1"/>
    <row r="47" spans="1:5" ht="62.45" customHeight="1"/>
    <row r="49" spans="1:5" ht="97.9" customHeight="1"/>
    <row r="56" spans="1:5" s="74" customFormat="1">
      <c r="A56" s="71"/>
      <c r="B56" s="72"/>
      <c r="C56" s="73"/>
      <c r="D56" s="71"/>
      <c r="E56"/>
    </row>
    <row r="61" spans="1:5" ht="59.45" customHeight="1"/>
    <row r="67" ht="30" customHeight="1"/>
  </sheetData>
  <sheetProtection selectLockedCells="1" selectUnlockedCells="1"/>
  <mergeCells count="3">
    <mergeCell ref="A9:B9"/>
    <mergeCell ref="A10:B10"/>
    <mergeCell ref="E9:E10"/>
  </mergeCells>
  <pageMargins left="0.25" right="0.25" top="0.75" bottom="0.75" header="0.3" footer="0.3"/>
  <pageSetup scale="64" fitToHeight="0" orientation="landscape" r:id="rId1"/>
  <headerFooter>
    <oddHeader>&amp;C&amp;"-,Bold"&amp;14NC 504 New Scorecard - Housing First</oddHead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CD4B-3F6B-4E3B-B930-A353F53E4B6B}">
  <dimension ref="A1:E43"/>
  <sheetViews>
    <sheetView workbookViewId="0">
      <selection activeCell="A3" sqref="A3"/>
    </sheetView>
  </sheetViews>
  <sheetFormatPr defaultRowHeight="15"/>
  <cols>
    <col min="1" max="1" width="61.5703125" customWidth="1"/>
    <col min="2" max="2" width="36.7109375" customWidth="1"/>
    <col min="3" max="3" width="48.85546875" customWidth="1"/>
    <col min="4" max="4" width="22.28515625" customWidth="1"/>
    <col min="5" max="5" width="46.7109375" customWidth="1"/>
  </cols>
  <sheetData>
    <row r="1" spans="1:5" ht="48" customHeight="1">
      <c r="A1" s="459" t="s">
        <v>268</v>
      </c>
      <c r="B1" s="459"/>
      <c r="C1" s="459"/>
      <c r="D1" s="459"/>
      <c r="E1" s="459"/>
    </row>
    <row r="2" spans="1:5" ht="31.5" customHeight="1">
      <c r="A2" s="312" t="s">
        <v>269</v>
      </c>
      <c r="B2" s="312" t="s">
        <v>34</v>
      </c>
      <c r="C2" s="312" t="s">
        <v>226</v>
      </c>
      <c r="D2" s="312" t="s">
        <v>36</v>
      </c>
      <c r="E2" s="312" t="s">
        <v>37</v>
      </c>
    </row>
    <row r="3" spans="1:5" ht="137.25">
      <c r="A3" s="474" t="s">
        <v>300</v>
      </c>
      <c r="B3" s="259" t="s">
        <v>72</v>
      </c>
      <c r="C3" s="264" t="s">
        <v>271</v>
      </c>
      <c r="D3" s="259">
        <v>5</v>
      </c>
      <c r="E3" s="393"/>
    </row>
    <row r="4" spans="1:5" ht="165">
      <c r="A4" s="240" t="s">
        <v>272</v>
      </c>
      <c r="B4" s="259" t="s">
        <v>95</v>
      </c>
      <c r="C4" s="264" t="s">
        <v>271</v>
      </c>
      <c r="D4" s="259">
        <v>5</v>
      </c>
      <c r="E4" s="393"/>
    </row>
    <row r="5" spans="1:5" ht="90">
      <c r="A5" s="487" t="s">
        <v>273</v>
      </c>
      <c r="B5" s="266" t="s">
        <v>72</v>
      </c>
      <c r="C5" s="168" t="s">
        <v>271</v>
      </c>
      <c r="D5" s="145">
        <v>5</v>
      </c>
      <c r="E5" s="110"/>
    </row>
    <row r="6" spans="1:5" ht="30">
      <c r="A6" s="146" t="s">
        <v>274</v>
      </c>
      <c r="B6" s="267" t="s">
        <v>99</v>
      </c>
      <c r="C6" s="168" t="s">
        <v>275</v>
      </c>
      <c r="D6" s="145">
        <v>10</v>
      </c>
      <c r="E6" s="110"/>
    </row>
    <row r="7" spans="1:5" ht="45">
      <c r="A7" s="216" t="s">
        <v>276</v>
      </c>
      <c r="B7" s="151" t="s">
        <v>72</v>
      </c>
      <c r="C7" s="72" t="s">
        <v>277</v>
      </c>
      <c r="D7" s="151">
        <v>0</v>
      </c>
      <c r="E7" s="151"/>
    </row>
    <row r="8" spans="1:5" ht="30">
      <c r="A8" s="488" t="s">
        <v>278</v>
      </c>
      <c r="B8" s="268" t="s">
        <v>72</v>
      </c>
      <c r="C8" s="168" t="s">
        <v>271</v>
      </c>
      <c r="D8" s="145">
        <v>5</v>
      </c>
      <c r="E8" s="110"/>
    </row>
    <row r="9" spans="1:5" ht="30">
      <c r="A9" s="152" t="s">
        <v>279</v>
      </c>
      <c r="B9" s="269" t="s">
        <v>72</v>
      </c>
      <c r="C9" s="168" t="s">
        <v>271</v>
      </c>
      <c r="D9" s="179">
        <v>5</v>
      </c>
      <c r="E9" s="144"/>
    </row>
    <row r="10" spans="1:5" ht="45">
      <c r="A10" s="147" t="s">
        <v>280</v>
      </c>
      <c r="B10" s="168" t="s">
        <v>239</v>
      </c>
      <c r="C10" s="168" t="s">
        <v>271</v>
      </c>
      <c r="D10" s="210">
        <v>5</v>
      </c>
      <c r="E10" s="110"/>
    </row>
    <row r="11" spans="1:5" ht="18.75">
      <c r="A11" s="445" t="s">
        <v>251</v>
      </c>
      <c r="B11" s="446"/>
      <c r="C11" s="270">
        <v>40</v>
      </c>
      <c r="D11" s="141"/>
      <c r="E11" s="142"/>
    </row>
    <row r="12" spans="1:5" ht="18.75">
      <c r="A12" s="460" t="s">
        <v>252</v>
      </c>
      <c r="B12" s="461"/>
      <c r="C12" s="200" t="s">
        <v>244</v>
      </c>
      <c r="D12" s="299">
        <f>SUM(D3:D10)</f>
        <v>40</v>
      </c>
      <c r="E12" s="214"/>
    </row>
    <row r="13" spans="1:5" ht="37.5" customHeight="1">
      <c r="A13" s="21" t="s">
        <v>55</v>
      </c>
      <c r="B13" s="161" t="s">
        <v>34</v>
      </c>
      <c r="C13" s="21" t="s">
        <v>35</v>
      </c>
      <c r="D13" s="21" t="s">
        <v>36</v>
      </c>
      <c r="E13" s="21" t="s">
        <v>37</v>
      </c>
    </row>
    <row r="14" spans="1:5" ht="90">
      <c r="A14" s="29" t="s">
        <v>281</v>
      </c>
      <c r="B14" s="26" t="s">
        <v>72</v>
      </c>
      <c r="C14" s="16" t="s">
        <v>61</v>
      </c>
      <c r="D14" s="164">
        <v>10</v>
      </c>
      <c r="E14" s="167"/>
    </row>
    <row r="15" spans="1:5" ht="90">
      <c r="A15" s="281" t="s">
        <v>282</v>
      </c>
      <c r="B15" s="262" t="s">
        <v>72</v>
      </c>
      <c r="C15" s="262" t="s">
        <v>61</v>
      </c>
      <c r="D15" s="303">
        <v>10</v>
      </c>
      <c r="E15" s="167"/>
    </row>
    <row r="16" spans="1:5" ht="18.75">
      <c r="A16" s="454" t="s">
        <v>251</v>
      </c>
      <c r="B16" s="455"/>
      <c r="C16" s="271">
        <v>20</v>
      </c>
      <c r="D16" s="171"/>
      <c r="E16" s="171"/>
    </row>
    <row r="17" spans="1:5" ht="18.75">
      <c r="A17" s="447" t="s">
        <v>252</v>
      </c>
      <c r="B17" s="448"/>
      <c r="C17" s="140" t="s">
        <v>244</v>
      </c>
      <c r="D17" s="298">
        <f>SUM(D14:D15)</f>
        <v>20</v>
      </c>
      <c r="E17" s="141"/>
    </row>
    <row r="18" spans="1:5" s="73" customFormat="1" ht="25.5" customHeight="1">
      <c r="A18" s="313" t="s">
        <v>283</v>
      </c>
      <c r="B18" s="314" t="s">
        <v>34</v>
      </c>
      <c r="C18" s="315" t="s">
        <v>35</v>
      </c>
      <c r="D18" s="315" t="s">
        <v>36</v>
      </c>
      <c r="E18" s="315" t="s">
        <v>37</v>
      </c>
    </row>
    <row r="19" spans="1:5" ht="88.5" customHeight="1">
      <c r="A19" s="31" t="s">
        <v>286</v>
      </c>
      <c r="B19" s="164" t="s">
        <v>72</v>
      </c>
      <c r="C19" s="262" t="s">
        <v>311</v>
      </c>
      <c r="D19" s="490">
        <v>5</v>
      </c>
      <c r="E19" s="319"/>
    </row>
    <row r="20" spans="1:5" ht="30">
      <c r="A20" s="178" t="s">
        <v>71</v>
      </c>
      <c r="B20" s="173" t="s">
        <v>72</v>
      </c>
      <c r="C20" s="106" t="s">
        <v>313</v>
      </c>
      <c r="D20" s="174">
        <v>5</v>
      </c>
      <c r="E20" s="172"/>
    </row>
    <row r="21" spans="1:5" ht="92.25" customHeight="1">
      <c r="A21" s="278" t="s">
        <v>326</v>
      </c>
      <c r="B21" s="262" t="s">
        <v>72</v>
      </c>
      <c r="C21" s="264" t="s">
        <v>313</v>
      </c>
      <c r="D21" s="264">
        <v>5</v>
      </c>
      <c r="E21" s="318"/>
    </row>
    <row r="22" spans="1:5" ht="96.75" customHeight="1">
      <c r="A22" s="401" t="s">
        <v>327</v>
      </c>
      <c r="B22" s="262" t="s">
        <v>72</v>
      </c>
      <c r="C22" s="264" t="s">
        <v>313</v>
      </c>
      <c r="D22" s="264">
        <v>5</v>
      </c>
      <c r="E22" s="318"/>
    </row>
    <row r="23" spans="1:5" ht="69" customHeight="1">
      <c r="A23" s="265" t="s">
        <v>328</v>
      </c>
      <c r="B23" s="151" t="s">
        <v>72</v>
      </c>
      <c r="C23" s="106" t="s">
        <v>313</v>
      </c>
      <c r="D23" s="106">
        <v>5</v>
      </c>
      <c r="E23" s="137"/>
    </row>
    <row r="24" spans="1:5" ht="66.75" customHeight="1">
      <c r="A24" s="265" t="s">
        <v>329</v>
      </c>
      <c r="B24" s="151" t="s">
        <v>72</v>
      </c>
      <c r="C24" s="168" t="s">
        <v>313</v>
      </c>
      <c r="D24" s="168">
        <v>5</v>
      </c>
      <c r="E24" s="288"/>
    </row>
    <row r="25" spans="1:5" ht="18.75">
      <c r="A25" s="454" t="s">
        <v>251</v>
      </c>
      <c r="B25" s="455"/>
      <c r="C25" s="272">
        <v>30</v>
      </c>
      <c r="D25" s="171"/>
      <c r="E25" s="171"/>
    </row>
    <row r="26" spans="1:5" ht="18.75">
      <c r="A26" s="456" t="s">
        <v>252</v>
      </c>
      <c r="B26" s="457"/>
      <c r="C26" s="140" t="s">
        <v>244</v>
      </c>
      <c r="D26" s="302">
        <f>SUM(D19:D24)</f>
        <v>30</v>
      </c>
      <c r="E26" s="141"/>
    </row>
    <row r="27" spans="1:5" ht="30">
      <c r="A27" s="311" t="s">
        <v>330</v>
      </c>
      <c r="B27" s="250" t="s">
        <v>34</v>
      </c>
      <c r="C27" s="250" t="s">
        <v>35</v>
      </c>
      <c r="D27" s="250" t="s">
        <v>36</v>
      </c>
      <c r="E27" s="104" t="s">
        <v>37</v>
      </c>
    </row>
    <row r="28" spans="1:5" ht="45">
      <c r="A28" s="138" t="s">
        <v>331</v>
      </c>
      <c r="B28" s="168" t="s">
        <v>99</v>
      </c>
      <c r="C28" s="106" t="s">
        <v>240</v>
      </c>
      <c r="D28" s="274"/>
      <c r="E28" s="142"/>
    </row>
    <row r="29" spans="1:5" s="283" customFormat="1" ht="45">
      <c r="A29" s="265" t="s">
        <v>332</v>
      </c>
      <c r="B29" s="264" t="s">
        <v>99</v>
      </c>
      <c r="C29" s="264" t="s">
        <v>333</v>
      </c>
      <c r="D29" s="264">
        <v>5</v>
      </c>
      <c r="E29" s="284"/>
    </row>
    <row r="30" spans="1:5" ht="90">
      <c r="A30" s="401" t="s">
        <v>334</v>
      </c>
      <c r="B30" s="262" t="s">
        <v>72</v>
      </c>
      <c r="C30" s="264" t="s">
        <v>313</v>
      </c>
      <c r="D30" s="264">
        <v>5</v>
      </c>
      <c r="E30" s="318"/>
    </row>
    <row r="31" spans="1:5" ht="18.75">
      <c r="A31" s="445" t="s">
        <v>251</v>
      </c>
      <c r="B31" s="446"/>
      <c r="C31" s="285">
        <v>10</v>
      </c>
      <c r="D31" s="141"/>
      <c r="E31" s="141"/>
    </row>
    <row r="32" spans="1:5" ht="18.75">
      <c r="A32" s="456" t="s">
        <v>252</v>
      </c>
      <c r="B32" s="457"/>
      <c r="C32" s="140" t="s">
        <v>244</v>
      </c>
      <c r="D32" s="302">
        <f>SUM(D28:D30)</f>
        <v>10</v>
      </c>
      <c r="E32" s="141"/>
    </row>
    <row r="33" spans="1:5" s="73" customFormat="1" ht="24.75" customHeight="1">
      <c r="A33" s="316" t="s">
        <v>321</v>
      </c>
      <c r="B33" s="317" t="s">
        <v>34</v>
      </c>
      <c r="C33" s="185" t="s">
        <v>35</v>
      </c>
      <c r="D33" s="185" t="s">
        <v>244</v>
      </c>
      <c r="E33" s="185" t="s">
        <v>37</v>
      </c>
    </row>
    <row r="34" spans="1:5" ht="45">
      <c r="A34" s="265" t="s">
        <v>335</v>
      </c>
      <c r="B34" s="262" t="s">
        <v>72</v>
      </c>
      <c r="C34" s="264" t="s">
        <v>336</v>
      </c>
      <c r="D34" s="180"/>
      <c r="E34" s="138"/>
    </row>
    <row r="35" spans="1:5" ht="45">
      <c r="A35" s="308" t="s">
        <v>322</v>
      </c>
      <c r="B35" s="309" t="s">
        <v>99</v>
      </c>
      <c r="C35" s="309" t="s">
        <v>323</v>
      </c>
      <c r="D35" s="309">
        <v>5</v>
      </c>
      <c r="E35" s="310" t="s">
        <v>244</v>
      </c>
    </row>
    <row r="36" spans="1:5" ht="18.75">
      <c r="A36" s="445" t="s">
        <v>251</v>
      </c>
      <c r="B36" s="446"/>
      <c r="C36" s="285">
        <v>5</v>
      </c>
      <c r="D36" s="72"/>
      <c r="E36" s="71"/>
    </row>
    <row r="37" spans="1:5" ht="18.75">
      <c r="A37" s="456" t="s">
        <v>252</v>
      </c>
      <c r="B37" s="457"/>
      <c r="C37" s="140" t="s">
        <v>244</v>
      </c>
      <c r="D37" s="302">
        <f>SUM(D34:D35)</f>
        <v>5</v>
      </c>
      <c r="E37" s="71"/>
    </row>
    <row r="38" spans="1:5" s="73" customFormat="1" ht="25.5" customHeight="1">
      <c r="A38" s="250" t="s">
        <v>253</v>
      </c>
      <c r="B38" s="104" t="s">
        <v>34</v>
      </c>
      <c r="C38" s="104" t="s">
        <v>35</v>
      </c>
      <c r="D38" s="104" t="s">
        <v>36</v>
      </c>
      <c r="E38" s="104" t="s">
        <v>37</v>
      </c>
    </row>
    <row r="39" spans="1:5" ht="30">
      <c r="A39" s="227" t="s">
        <v>295</v>
      </c>
      <c r="B39" s="26" t="s">
        <v>72</v>
      </c>
      <c r="C39" s="26" t="s">
        <v>296</v>
      </c>
      <c r="D39" s="26">
        <v>5</v>
      </c>
      <c r="E39" s="27"/>
    </row>
    <row r="40" spans="1:5" ht="45">
      <c r="A40" s="254" t="s">
        <v>112</v>
      </c>
      <c r="B40" s="262" t="s">
        <v>72</v>
      </c>
      <c r="C40" s="262" t="s">
        <v>40</v>
      </c>
      <c r="D40" s="297">
        <v>5</v>
      </c>
      <c r="E40" s="294"/>
    </row>
    <row r="41" spans="1:5" ht="18.75">
      <c r="A41" s="456" t="s">
        <v>252</v>
      </c>
      <c r="B41" s="457"/>
      <c r="C41" s="385">
        <v>10</v>
      </c>
      <c r="D41" s="302">
        <f>SUM(D39:D40)</f>
        <v>10</v>
      </c>
      <c r="E41" s="142"/>
    </row>
    <row r="42" spans="1:5" ht="18.75">
      <c r="A42" s="445" t="s">
        <v>124</v>
      </c>
      <c r="B42" s="446"/>
      <c r="C42" s="285">
        <v>115</v>
      </c>
      <c r="D42" s="203" t="s">
        <v>244</v>
      </c>
      <c r="E42" s="469" t="s">
        <v>244</v>
      </c>
    </row>
    <row r="43" spans="1:5" ht="18.75">
      <c r="A43" s="456" t="s">
        <v>54</v>
      </c>
      <c r="B43" s="457"/>
      <c r="C43" s="140" t="s">
        <v>244</v>
      </c>
      <c r="D43" s="302">
        <f>SUM(D12,D17,D26,D32,D37,D41)</f>
        <v>115</v>
      </c>
      <c r="E43" s="470"/>
    </row>
  </sheetData>
  <mergeCells count="15">
    <mergeCell ref="A1:E1"/>
    <mergeCell ref="A16:B16"/>
    <mergeCell ref="A25:B25"/>
    <mergeCell ref="A17:B17"/>
    <mergeCell ref="A41:B41"/>
    <mergeCell ref="A42:B42"/>
    <mergeCell ref="E42:E43"/>
    <mergeCell ref="A43:B43"/>
    <mergeCell ref="A11:B11"/>
    <mergeCell ref="A12:B12"/>
    <mergeCell ref="A26:B26"/>
    <mergeCell ref="A31:B31"/>
    <mergeCell ref="A32:B32"/>
    <mergeCell ref="A36:B36"/>
    <mergeCell ref="A37:B3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2CAC-A950-44DC-9FFA-B987705DDB71}">
  <dimension ref="A1:E46"/>
  <sheetViews>
    <sheetView workbookViewId="0">
      <selection activeCell="A3" sqref="A3"/>
    </sheetView>
  </sheetViews>
  <sheetFormatPr defaultRowHeight="15"/>
  <cols>
    <col min="1" max="1" width="51.85546875" customWidth="1"/>
    <col min="2" max="2" width="23.7109375" customWidth="1"/>
    <col min="3" max="3" width="53.42578125" customWidth="1"/>
    <col min="4" max="4" width="25.28515625" customWidth="1"/>
    <col min="5" max="5" width="34.5703125" customWidth="1"/>
  </cols>
  <sheetData>
    <row r="1" spans="1:5" ht="59.25" customHeight="1">
      <c r="A1" s="459" t="s">
        <v>337</v>
      </c>
      <c r="B1" s="459"/>
      <c r="C1" s="459"/>
      <c r="D1" s="459"/>
      <c r="E1" s="459"/>
    </row>
    <row r="2" spans="1:5" ht="59.25" customHeight="1">
      <c r="A2" s="189" t="s">
        <v>269</v>
      </c>
      <c r="B2" s="189" t="s">
        <v>34</v>
      </c>
      <c r="C2" s="189" t="s">
        <v>226</v>
      </c>
      <c r="D2" s="189" t="s">
        <v>36</v>
      </c>
      <c r="E2" s="189" t="s">
        <v>37</v>
      </c>
    </row>
    <row r="3" spans="1:5" ht="185.25" customHeight="1">
      <c r="A3" s="477" t="s">
        <v>300</v>
      </c>
      <c r="B3" s="259" t="s">
        <v>72</v>
      </c>
      <c r="C3" s="264" t="s">
        <v>271</v>
      </c>
      <c r="D3" s="259">
        <v>5</v>
      </c>
      <c r="E3" s="393"/>
    </row>
    <row r="4" spans="1:5" ht="201" customHeight="1">
      <c r="A4" s="273" t="s">
        <v>312</v>
      </c>
      <c r="B4" s="259" t="s">
        <v>72</v>
      </c>
      <c r="C4" s="264" t="s">
        <v>271</v>
      </c>
      <c r="D4" s="259">
        <v>5</v>
      </c>
      <c r="E4" s="393"/>
    </row>
    <row r="5" spans="1:5" ht="119.25" customHeight="1">
      <c r="A5" s="478" t="s">
        <v>273</v>
      </c>
      <c r="B5" s="266" t="s">
        <v>72</v>
      </c>
      <c r="C5" s="168" t="s">
        <v>271</v>
      </c>
      <c r="D5" s="145">
        <v>5</v>
      </c>
      <c r="E5" s="110"/>
    </row>
    <row r="6" spans="1:5" ht="59.25" customHeight="1">
      <c r="A6" s="138" t="s">
        <v>274</v>
      </c>
      <c r="B6" s="267" t="s">
        <v>99</v>
      </c>
      <c r="C6" s="168" t="s">
        <v>338</v>
      </c>
      <c r="D6" s="145">
        <v>10</v>
      </c>
      <c r="E6" s="110"/>
    </row>
    <row r="7" spans="1:5" ht="78" customHeight="1">
      <c r="A7" s="216" t="s">
        <v>276</v>
      </c>
      <c r="B7" s="151" t="s">
        <v>72</v>
      </c>
      <c r="C7" s="72" t="s">
        <v>277</v>
      </c>
      <c r="D7" s="151">
        <v>0</v>
      </c>
      <c r="E7" s="151"/>
    </row>
    <row r="8" spans="1:5" ht="59.25" customHeight="1">
      <c r="A8" s="479" t="s">
        <v>278</v>
      </c>
      <c r="B8" s="268" t="s">
        <v>72</v>
      </c>
      <c r="C8" s="168" t="s">
        <v>271</v>
      </c>
      <c r="D8" s="145">
        <v>5</v>
      </c>
      <c r="E8" s="110"/>
    </row>
    <row r="9" spans="1:5" ht="59.25" customHeight="1">
      <c r="A9" s="217" t="s">
        <v>279</v>
      </c>
      <c r="B9" s="269" t="s">
        <v>72</v>
      </c>
      <c r="C9" s="168" t="s">
        <v>271</v>
      </c>
      <c r="D9" s="179">
        <v>5</v>
      </c>
      <c r="E9" s="144"/>
    </row>
    <row r="10" spans="1:5" ht="59.25" customHeight="1">
      <c r="A10" s="138" t="s">
        <v>280</v>
      </c>
      <c r="B10" s="168" t="s">
        <v>239</v>
      </c>
      <c r="C10" s="168" t="s">
        <v>271</v>
      </c>
      <c r="D10" s="259">
        <v>5</v>
      </c>
      <c r="E10" s="110"/>
    </row>
    <row r="11" spans="1:5" ht="18.75" customHeight="1">
      <c r="A11" s="445" t="s">
        <v>251</v>
      </c>
      <c r="B11" s="445"/>
      <c r="C11" s="270">
        <v>40</v>
      </c>
      <c r="D11" s="141"/>
      <c r="E11" s="142"/>
    </row>
    <row r="12" spans="1:5" ht="21.75" customHeight="1">
      <c r="A12" s="447" t="s">
        <v>252</v>
      </c>
      <c r="B12" s="447"/>
      <c r="C12" s="140" t="s">
        <v>244</v>
      </c>
      <c r="D12" s="298">
        <f>SUM(D3:D10)</f>
        <v>40</v>
      </c>
      <c r="E12" s="142"/>
    </row>
    <row r="13" spans="1:5" ht="50.25" customHeight="1">
      <c r="A13" s="20" t="s">
        <v>55</v>
      </c>
      <c r="B13" s="161" t="s">
        <v>34</v>
      </c>
      <c r="C13" s="21" t="s">
        <v>35</v>
      </c>
      <c r="D13" s="21" t="s">
        <v>36</v>
      </c>
      <c r="E13" s="21" t="s">
        <v>37</v>
      </c>
    </row>
    <row r="14" spans="1:5" ht="96" customHeight="1">
      <c r="A14" s="29" t="s">
        <v>281</v>
      </c>
      <c r="B14" s="26" t="s">
        <v>72</v>
      </c>
      <c r="C14" s="16" t="s">
        <v>339</v>
      </c>
      <c r="D14" s="164">
        <v>5</v>
      </c>
      <c r="E14" s="110"/>
    </row>
    <row r="15" spans="1:5" ht="79.5" customHeight="1">
      <c r="A15" s="254" t="s">
        <v>282</v>
      </c>
      <c r="B15" s="262" t="s">
        <v>72</v>
      </c>
      <c r="C15" s="262" t="s">
        <v>61</v>
      </c>
      <c r="D15" s="303">
        <v>10</v>
      </c>
      <c r="E15" s="110"/>
    </row>
    <row r="16" spans="1:5" ht="21.75" customHeight="1">
      <c r="A16" s="445" t="s">
        <v>251</v>
      </c>
      <c r="B16" s="445"/>
      <c r="C16" s="287">
        <v>15</v>
      </c>
      <c r="D16" s="141"/>
      <c r="E16" s="142"/>
    </row>
    <row r="17" spans="1:5" ht="21.75" customHeight="1">
      <c r="A17" s="447" t="s">
        <v>252</v>
      </c>
      <c r="B17" s="447"/>
      <c r="C17" s="140" t="s">
        <v>244</v>
      </c>
      <c r="D17" s="304">
        <f>SUM(D14:D15)</f>
        <v>15</v>
      </c>
      <c r="E17" s="142"/>
    </row>
    <row r="18" spans="1:5">
      <c r="A18" s="204" t="s">
        <v>283</v>
      </c>
      <c r="B18" s="205" t="s">
        <v>34</v>
      </c>
      <c r="C18" s="205" t="s">
        <v>35</v>
      </c>
      <c r="D18" s="205" t="s">
        <v>36</v>
      </c>
      <c r="E18" s="205" t="s">
        <v>37</v>
      </c>
    </row>
    <row r="19" spans="1:5" ht="45">
      <c r="A19" s="178" t="s">
        <v>71</v>
      </c>
      <c r="B19" s="173" t="s">
        <v>72</v>
      </c>
      <c r="C19" s="106" t="s">
        <v>313</v>
      </c>
      <c r="D19" s="174">
        <v>5</v>
      </c>
      <c r="E19" s="172"/>
    </row>
    <row r="20" spans="1:5" ht="30">
      <c r="A20" s="305" t="s">
        <v>74</v>
      </c>
      <c r="B20" s="188" t="s">
        <v>72</v>
      </c>
      <c r="C20" s="306" t="s">
        <v>75</v>
      </c>
      <c r="D20" s="226" t="s">
        <v>244</v>
      </c>
      <c r="E20" s="307" t="s">
        <v>244</v>
      </c>
    </row>
    <row r="21" spans="1:5" ht="71.25" customHeight="1">
      <c r="A21" s="157" t="s">
        <v>250</v>
      </c>
      <c r="B21" s="188" t="s">
        <v>72</v>
      </c>
      <c r="C21" s="212" t="s">
        <v>340</v>
      </c>
      <c r="D21" s="212">
        <v>5</v>
      </c>
      <c r="E21" s="213" t="s">
        <v>244</v>
      </c>
    </row>
    <row r="22" spans="1:5" ht="30">
      <c r="A22" s="305" t="s">
        <v>341</v>
      </c>
      <c r="B22" s="188" t="s">
        <v>72</v>
      </c>
      <c r="C22" s="306" t="s">
        <v>75</v>
      </c>
      <c r="D22" s="226" t="s">
        <v>244</v>
      </c>
      <c r="E22" s="307" t="s">
        <v>244</v>
      </c>
    </row>
    <row r="23" spans="1:5" ht="60">
      <c r="A23" s="265" t="s">
        <v>342</v>
      </c>
      <c r="B23" s="229" t="s">
        <v>72</v>
      </c>
      <c r="C23" s="106" t="s">
        <v>313</v>
      </c>
      <c r="D23" s="306">
        <v>5</v>
      </c>
      <c r="E23" s="307"/>
    </row>
    <row r="24" spans="1:5" ht="90">
      <c r="A24" s="265" t="s">
        <v>343</v>
      </c>
      <c r="B24" s="229" t="s">
        <v>72</v>
      </c>
      <c r="C24" s="106" t="s">
        <v>313</v>
      </c>
      <c r="D24" s="306">
        <v>5</v>
      </c>
      <c r="E24" s="307"/>
    </row>
    <row r="25" spans="1:5" ht="60">
      <c r="A25" s="265" t="s">
        <v>177</v>
      </c>
      <c r="B25" s="229" t="s">
        <v>72</v>
      </c>
      <c r="C25" s="106" t="s">
        <v>313</v>
      </c>
      <c r="D25" s="306">
        <v>5</v>
      </c>
      <c r="E25" s="307"/>
    </row>
    <row r="26" spans="1:5" ht="45">
      <c r="A26" s="265" t="s">
        <v>344</v>
      </c>
      <c r="B26" s="229" t="s">
        <v>72</v>
      </c>
      <c r="C26" s="106" t="s">
        <v>313</v>
      </c>
      <c r="D26" s="306">
        <v>5</v>
      </c>
      <c r="E26" s="307"/>
    </row>
    <row r="27" spans="1:5" ht="18.75">
      <c r="A27" s="445" t="s">
        <v>251</v>
      </c>
      <c r="B27" s="445"/>
      <c r="C27" s="285">
        <v>30</v>
      </c>
      <c r="D27" s="141"/>
      <c r="E27" s="142"/>
    </row>
    <row r="28" spans="1:5" ht="18.75">
      <c r="A28" s="447" t="s">
        <v>252</v>
      </c>
      <c r="B28" s="447"/>
      <c r="C28" s="140" t="s">
        <v>244</v>
      </c>
      <c r="D28" s="304">
        <f>SUM(D19:D27)</f>
        <v>30</v>
      </c>
      <c r="E28" s="142"/>
    </row>
    <row r="29" spans="1:5" ht="30">
      <c r="A29" s="20" t="s">
        <v>318</v>
      </c>
      <c r="B29" s="59" t="s">
        <v>34</v>
      </c>
      <c r="C29" s="59" t="s">
        <v>35</v>
      </c>
      <c r="D29" s="59" t="s">
        <v>36</v>
      </c>
      <c r="E29" s="21" t="s">
        <v>37</v>
      </c>
    </row>
    <row r="30" spans="1:5" ht="60">
      <c r="A30" s="265" t="s">
        <v>345</v>
      </c>
      <c r="B30" s="229" t="s">
        <v>72</v>
      </c>
      <c r="C30" s="106" t="s">
        <v>313</v>
      </c>
      <c r="D30" s="188">
        <v>5</v>
      </c>
      <c r="E30" s="364"/>
    </row>
    <row r="31" spans="1:5" ht="135">
      <c r="A31" s="265" t="s">
        <v>346</v>
      </c>
      <c r="B31" s="402" t="s">
        <v>72</v>
      </c>
      <c r="C31" s="264" t="s">
        <v>313</v>
      </c>
      <c r="D31" s="306">
        <v>5</v>
      </c>
      <c r="E31" s="307"/>
    </row>
    <row r="32" spans="1:5" ht="150">
      <c r="A32" s="403" t="s">
        <v>347</v>
      </c>
      <c r="B32" s="402" t="s">
        <v>72</v>
      </c>
      <c r="C32" s="264" t="s">
        <v>313</v>
      </c>
      <c r="D32" s="306">
        <v>5</v>
      </c>
      <c r="E32" s="307"/>
    </row>
    <row r="33" spans="1:5" ht="18.75">
      <c r="A33" s="445" t="s">
        <v>251</v>
      </c>
      <c r="B33" s="446"/>
      <c r="C33" s="285">
        <v>15</v>
      </c>
      <c r="D33" s="141"/>
      <c r="E33" s="142"/>
    </row>
    <row r="34" spans="1:5" ht="18.75">
      <c r="A34" s="447" t="s">
        <v>252</v>
      </c>
      <c r="B34" s="448"/>
      <c r="C34" s="140" t="s">
        <v>244</v>
      </c>
      <c r="D34" s="304">
        <f>SUM(D30:D32)</f>
        <v>15</v>
      </c>
      <c r="E34" s="142"/>
    </row>
    <row r="35" spans="1:5">
      <c r="A35" s="204" t="s">
        <v>321</v>
      </c>
      <c r="B35" s="491" t="s">
        <v>34</v>
      </c>
      <c r="C35" s="205" t="s">
        <v>35</v>
      </c>
      <c r="D35" s="165" t="s">
        <v>36</v>
      </c>
      <c r="E35" s="492" t="s">
        <v>37</v>
      </c>
    </row>
    <row r="36" spans="1:5" ht="45">
      <c r="A36" s="365" t="s">
        <v>322</v>
      </c>
      <c r="B36" s="190" t="s">
        <v>99</v>
      </c>
      <c r="C36" s="190" t="s">
        <v>100</v>
      </c>
      <c r="D36" s="190">
        <v>5</v>
      </c>
      <c r="E36" s="366" t="s">
        <v>244</v>
      </c>
    </row>
    <row r="37" spans="1:5" ht="60">
      <c r="A37" s="240" t="s">
        <v>348</v>
      </c>
      <c r="B37" s="286" t="s">
        <v>72</v>
      </c>
      <c r="C37" s="188" t="s">
        <v>75</v>
      </c>
      <c r="D37" s="241" t="s">
        <v>244</v>
      </c>
      <c r="E37" s="366"/>
    </row>
    <row r="38" spans="1:5" ht="18.75">
      <c r="A38" s="445" t="s">
        <v>251</v>
      </c>
      <c r="B38" s="446"/>
      <c r="C38" s="287">
        <v>10</v>
      </c>
      <c r="D38" s="141"/>
      <c r="E38" s="142"/>
    </row>
    <row r="39" spans="1:5" ht="18.75">
      <c r="A39" s="447" t="s">
        <v>252</v>
      </c>
      <c r="B39" s="448"/>
      <c r="C39" s="140" t="s">
        <v>244</v>
      </c>
      <c r="D39" s="304">
        <f>SUM(D36:D36)</f>
        <v>5</v>
      </c>
      <c r="E39" s="142"/>
    </row>
    <row r="40" spans="1:5">
      <c r="A40" s="20" t="s">
        <v>294</v>
      </c>
      <c r="B40" s="21" t="s">
        <v>34</v>
      </c>
      <c r="C40" s="59" t="s">
        <v>35</v>
      </c>
      <c r="D40" s="21" t="s">
        <v>36</v>
      </c>
      <c r="E40" s="21" t="s">
        <v>37</v>
      </c>
    </row>
    <row r="41" spans="1:5" ht="30">
      <c r="A41" s="227" t="s">
        <v>295</v>
      </c>
      <c r="B41" s="26" t="s">
        <v>72</v>
      </c>
      <c r="C41" s="26" t="s">
        <v>40</v>
      </c>
      <c r="D41" s="26">
        <v>5</v>
      </c>
      <c r="E41" s="27"/>
    </row>
    <row r="42" spans="1:5" ht="45">
      <c r="A42" s="31" t="s">
        <v>112</v>
      </c>
      <c r="B42" s="26" t="s">
        <v>72</v>
      </c>
      <c r="C42" s="26" t="s">
        <v>40</v>
      </c>
      <c r="D42" s="26">
        <v>5</v>
      </c>
      <c r="E42" s="27"/>
    </row>
    <row r="43" spans="1:5" ht="18.75">
      <c r="A43" s="445" t="s">
        <v>251</v>
      </c>
      <c r="B43" s="446"/>
      <c r="C43" s="270">
        <v>10</v>
      </c>
      <c r="D43" s="141"/>
      <c r="E43" s="142"/>
    </row>
    <row r="44" spans="1:5" ht="18.75">
      <c r="A44" s="447" t="s">
        <v>252</v>
      </c>
      <c r="B44" s="448"/>
      <c r="C44" s="140" t="s">
        <v>244</v>
      </c>
      <c r="D44" s="298">
        <f>SUM(D41:D42)</f>
        <v>10</v>
      </c>
      <c r="E44" s="142"/>
    </row>
    <row r="45" spans="1:5" ht="18.75">
      <c r="A45" s="471" t="s">
        <v>124</v>
      </c>
      <c r="B45" s="471"/>
      <c r="C45" s="206">
        <v>115</v>
      </c>
      <c r="D45" s="417"/>
      <c r="E45" s="71"/>
    </row>
    <row r="46" spans="1:5" ht="18.75">
      <c r="A46" s="453" t="s">
        <v>54</v>
      </c>
      <c r="B46" s="453"/>
      <c r="C46" s="207"/>
      <c r="D46" s="324">
        <f xml:space="preserve"> SUM(D12,D28, D17,D34,D39,D44)</f>
        <v>115</v>
      </c>
      <c r="E46" s="71"/>
    </row>
  </sheetData>
  <mergeCells count="15">
    <mergeCell ref="A45:B45"/>
    <mergeCell ref="A46:B46"/>
    <mergeCell ref="A1:E1"/>
    <mergeCell ref="A11:B11"/>
    <mergeCell ref="A12:B12"/>
    <mergeCell ref="A16:B16"/>
    <mergeCell ref="A17:B17"/>
    <mergeCell ref="A38:B38"/>
    <mergeCell ref="A39:B39"/>
    <mergeCell ref="A27:B27"/>
    <mergeCell ref="A28:B28"/>
    <mergeCell ref="A43:B43"/>
    <mergeCell ref="A44:B44"/>
    <mergeCell ref="A33:B33"/>
    <mergeCell ref="A34:B3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36038-A0C1-4A64-914F-54DFF6393DCF}">
  <dimension ref="A1:E35"/>
  <sheetViews>
    <sheetView topLeftCell="A32" workbookViewId="0">
      <selection activeCell="G28" sqref="G28"/>
    </sheetView>
  </sheetViews>
  <sheetFormatPr defaultRowHeight="15"/>
  <cols>
    <col min="1" max="1" width="56" customWidth="1"/>
    <col min="2" max="2" width="28.140625" customWidth="1"/>
    <col min="3" max="3" width="40.42578125" customWidth="1"/>
    <col min="4" max="4" width="30" customWidth="1"/>
    <col min="5" max="5" width="30.5703125" customWidth="1"/>
  </cols>
  <sheetData>
    <row r="1" spans="1:5" ht="48.75" customHeight="1">
      <c r="A1" s="459" t="s">
        <v>337</v>
      </c>
      <c r="B1" s="459"/>
      <c r="C1" s="459"/>
      <c r="D1" s="459"/>
      <c r="E1" s="459"/>
    </row>
    <row r="2" spans="1:5" s="73" customFormat="1" ht="45">
      <c r="A2" s="312" t="s">
        <v>269</v>
      </c>
      <c r="B2" s="312" t="s">
        <v>34</v>
      </c>
      <c r="C2" s="312" t="s">
        <v>226</v>
      </c>
      <c r="D2" s="312" t="s">
        <v>36</v>
      </c>
      <c r="E2" s="312" t="s">
        <v>37</v>
      </c>
    </row>
    <row r="3" spans="1:5" ht="183.75" customHeight="1">
      <c r="A3" s="474" t="s">
        <v>300</v>
      </c>
      <c r="B3" s="259" t="s">
        <v>72</v>
      </c>
      <c r="C3" s="264" t="s">
        <v>271</v>
      </c>
      <c r="D3" s="259">
        <v>5</v>
      </c>
      <c r="E3" s="393"/>
    </row>
    <row r="4" spans="1:5" ht="195.75" customHeight="1">
      <c r="A4" s="240" t="s">
        <v>272</v>
      </c>
      <c r="B4" s="259" t="s">
        <v>95</v>
      </c>
      <c r="C4" s="264" t="s">
        <v>271</v>
      </c>
      <c r="D4" s="259">
        <v>5</v>
      </c>
      <c r="E4" s="393"/>
    </row>
    <row r="5" spans="1:5" ht="91.5">
      <c r="A5" s="475" t="s">
        <v>349</v>
      </c>
      <c r="B5" s="266" t="s">
        <v>95</v>
      </c>
      <c r="C5" s="168" t="s">
        <v>271</v>
      </c>
      <c r="D5" s="145">
        <v>5</v>
      </c>
      <c r="E5" s="110"/>
    </row>
    <row r="6" spans="1:5" ht="45">
      <c r="A6" s="146" t="s">
        <v>274</v>
      </c>
      <c r="B6" s="267" t="s">
        <v>99</v>
      </c>
      <c r="C6" s="168" t="s">
        <v>338</v>
      </c>
      <c r="D6" s="145">
        <v>10</v>
      </c>
      <c r="E6" s="110"/>
    </row>
    <row r="7" spans="1:5" ht="60">
      <c r="A7" s="216" t="s">
        <v>276</v>
      </c>
      <c r="B7" s="151" t="s">
        <v>72</v>
      </c>
      <c r="C7" s="72" t="s">
        <v>277</v>
      </c>
      <c r="D7" s="151">
        <v>0</v>
      </c>
      <c r="E7" s="151"/>
    </row>
    <row r="8" spans="1:5" ht="30">
      <c r="A8" s="488" t="s">
        <v>278</v>
      </c>
      <c r="B8" s="268" t="s">
        <v>92</v>
      </c>
      <c r="C8" s="168" t="s">
        <v>271</v>
      </c>
      <c r="D8" s="145">
        <v>5</v>
      </c>
      <c r="E8" s="110"/>
    </row>
    <row r="9" spans="1:5" ht="45">
      <c r="A9" s="152" t="s">
        <v>279</v>
      </c>
      <c r="B9" s="269" t="s">
        <v>92</v>
      </c>
      <c r="C9" s="168" t="s">
        <v>271</v>
      </c>
      <c r="D9" s="179">
        <v>5</v>
      </c>
      <c r="E9" s="144"/>
    </row>
    <row r="10" spans="1:5" ht="45">
      <c r="A10" s="147" t="s">
        <v>280</v>
      </c>
      <c r="B10" s="168" t="s">
        <v>239</v>
      </c>
      <c r="C10" s="168" t="s">
        <v>271</v>
      </c>
      <c r="D10" s="158">
        <v>5</v>
      </c>
      <c r="E10" s="110"/>
    </row>
    <row r="11" spans="1:5" ht="18.75">
      <c r="A11" s="445" t="s">
        <v>251</v>
      </c>
      <c r="B11" s="446"/>
      <c r="C11" s="270">
        <v>40</v>
      </c>
      <c r="D11" s="141"/>
      <c r="E11" s="142"/>
    </row>
    <row r="12" spans="1:5" ht="18.75">
      <c r="A12" s="447" t="s">
        <v>252</v>
      </c>
      <c r="B12" s="448"/>
      <c r="C12" s="140" t="s">
        <v>244</v>
      </c>
      <c r="D12" s="323">
        <f>SUM(D3:D10)</f>
        <v>40</v>
      </c>
      <c r="E12" s="142"/>
    </row>
    <row r="13" spans="1:5">
      <c r="A13" s="21" t="s">
        <v>55</v>
      </c>
      <c r="B13" s="161" t="s">
        <v>34</v>
      </c>
      <c r="C13" s="21" t="s">
        <v>35</v>
      </c>
      <c r="D13" s="21" t="s">
        <v>36</v>
      </c>
      <c r="E13" s="21" t="s">
        <v>37</v>
      </c>
    </row>
    <row r="14" spans="1:5" ht="105">
      <c r="A14" s="29" t="s">
        <v>281</v>
      </c>
      <c r="B14" s="26" t="s">
        <v>72</v>
      </c>
      <c r="C14" s="16" t="s">
        <v>61</v>
      </c>
      <c r="D14" s="164">
        <v>10</v>
      </c>
      <c r="E14" s="110"/>
    </row>
    <row r="15" spans="1:5" ht="105">
      <c r="A15" s="227" t="s">
        <v>282</v>
      </c>
      <c r="B15" s="151" t="s">
        <v>72</v>
      </c>
      <c r="C15" s="151" t="s">
        <v>61</v>
      </c>
      <c r="D15" s="234">
        <v>10</v>
      </c>
      <c r="E15" s="110"/>
    </row>
    <row r="16" spans="1:5" ht="18.75">
      <c r="A16" s="445" t="s">
        <v>251</v>
      </c>
      <c r="B16" s="446"/>
      <c r="C16" s="270">
        <v>20</v>
      </c>
      <c r="D16" s="141"/>
      <c r="E16" s="142"/>
    </row>
    <row r="17" spans="1:5" ht="21">
      <c r="A17" s="472" t="s">
        <v>252</v>
      </c>
      <c r="B17" s="473"/>
      <c r="C17" s="140" t="s">
        <v>244</v>
      </c>
      <c r="D17" s="323">
        <f>SUM(D14:D15)</f>
        <v>20</v>
      </c>
      <c r="E17" s="142"/>
    </row>
    <row r="18" spans="1:5" s="103" customFormat="1" ht="21.75" customHeight="1">
      <c r="A18" s="331" t="s">
        <v>350</v>
      </c>
      <c r="B18" s="493" t="s">
        <v>284</v>
      </c>
      <c r="C18" s="331" t="s">
        <v>35</v>
      </c>
      <c r="D18" s="331" t="s">
        <v>285</v>
      </c>
      <c r="E18" s="331" t="s">
        <v>37</v>
      </c>
    </row>
    <row r="19" spans="1:5" ht="128.25" customHeight="1">
      <c r="A19" s="228" t="s">
        <v>286</v>
      </c>
      <c r="B19" s="151" t="s">
        <v>72</v>
      </c>
      <c r="C19" s="151" t="s">
        <v>351</v>
      </c>
      <c r="D19" s="151">
        <v>15</v>
      </c>
      <c r="E19" s="209"/>
    </row>
    <row r="20" spans="1:5" ht="60">
      <c r="A20" s="279" t="s">
        <v>352</v>
      </c>
      <c r="B20" s="129" t="s">
        <v>72</v>
      </c>
      <c r="C20" s="183" t="s">
        <v>353</v>
      </c>
      <c r="D20" s="183">
        <v>10</v>
      </c>
      <c r="E20" s="208"/>
    </row>
    <row r="21" spans="1:5" ht="18.75">
      <c r="A21" s="445" t="s">
        <v>251</v>
      </c>
      <c r="B21" s="446"/>
      <c r="C21" s="270">
        <v>25</v>
      </c>
      <c r="D21" s="141"/>
      <c r="E21" s="142"/>
    </row>
    <row r="22" spans="1:5" ht="18.75">
      <c r="A22" s="460" t="s">
        <v>252</v>
      </c>
      <c r="B22" s="448"/>
      <c r="C22" s="140" t="s">
        <v>244</v>
      </c>
      <c r="D22" s="298">
        <f>SUM(D19:D20)</f>
        <v>25</v>
      </c>
      <c r="E22" s="142"/>
    </row>
    <row r="23" spans="1:5" ht="30" customHeight="1">
      <c r="A23" s="21" t="s">
        <v>354</v>
      </c>
      <c r="B23" s="21" t="s">
        <v>34</v>
      </c>
      <c r="C23" s="21" t="s">
        <v>35</v>
      </c>
      <c r="D23" s="62" t="s">
        <v>36</v>
      </c>
      <c r="E23" s="21" t="s">
        <v>37</v>
      </c>
    </row>
    <row r="24" spans="1:5" ht="30">
      <c r="A24" s="186" t="s">
        <v>355</v>
      </c>
      <c r="B24" s="151" t="s">
        <v>72</v>
      </c>
      <c r="C24" s="151" t="s">
        <v>40</v>
      </c>
      <c r="D24" s="151">
        <v>5</v>
      </c>
      <c r="E24" s="228"/>
    </row>
    <row r="25" spans="1:5" ht="60">
      <c r="A25" s="186" t="s">
        <v>356</v>
      </c>
      <c r="B25" s="129" t="s">
        <v>72</v>
      </c>
      <c r="C25" s="168" t="s">
        <v>357</v>
      </c>
      <c r="D25" s="158">
        <v>5</v>
      </c>
      <c r="E25" s="42"/>
    </row>
    <row r="26" spans="1:5" ht="45.75">
      <c r="A26" s="186" t="s">
        <v>358</v>
      </c>
      <c r="B26" s="129" t="s">
        <v>72</v>
      </c>
      <c r="C26" s="168" t="s">
        <v>357</v>
      </c>
      <c r="D26" s="158">
        <v>5</v>
      </c>
      <c r="E26" s="130"/>
    </row>
    <row r="27" spans="1:5" ht="18.75">
      <c r="A27" s="445" t="s">
        <v>251</v>
      </c>
      <c r="B27" s="446"/>
      <c r="C27" s="257">
        <v>15</v>
      </c>
      <c r="D27" s="141"/>
      <c r="E27" s="142"/>
    </row>
    <row r="28" spans="1:5" ht="18.75">
      <c r="A28" s="460" t="s">
        <v>252</v>
      </c>
      <c r="B28" s="448"/>
      <c r="C28" s="140" t="s">
        <v>244</v>
      </c>
      <c r="D28" s="298">
        <f>SUM(D24:D26)</f>
        <v>15</v>
      </c>
      <c r="E28" s="142"/>
    </row>
    <row r="29" spans="1:5">
      <c r="A29" s="384" t="s">
        <v>359</v>
      </c>
      <c r="B29" s="21" t="s">
        <v>34</v>
      </c>
      <c r="C29" s="21" t="s">
        <v>35</v>
      </c>
      <c r="D29" s="62" t="s">
        <v>36</v>
      </c>
      <c r="E29" s="21" t="s">
        <v>37</v>
      </c>
    </row>
    <row r="30" spans="1:5" ht="54.75" customHeight="1">
      <c r="A30" s="178" t="s">
        <v>71</v>
      </c>
      <c r="B30" s="173" t="s">
        <v>72</v>
      </c>
      <c r="C30" s="106" t="s">
        <v>313</v>
      </c>
      <c r="D30" s="174">
        <v>5</v>
      </c>
      <c r="E30" s="172"/>
    </row>
    <row r="31" spans="1:5" ht="30">
      <c r="A31" s="227" t="s">
        <v>295</v>
      </c>
      <c r="B31" s="262" t="s">
        <v>92</v>
      </c>
      <c r="C31" s="262" t="s">
        <v>40</v>
      </c>
      <c r="D31" s="26">
        <v>5</v>
      </c>
      <c r="E31" s="184"/>
    </row>
    <row r="32" spans="1:5" ht="45">
      <c r="A32" s="178" t="s">
        <v>298</v>
      </c>
      <c r="B32" s="129" t="s">
        <v>72</v>
      </c>
      <c r="C32" s="129" t="s">
        <v>40</v>
      </c>
      <c r="D32" s="129">
        <v>5</v>
      </c>
      <c r="E32" s="215"/>
    </row>
    <row r="33" spans="1:5" ht="18.75">
      <c r="A33" s="445" t="s">
        <v>251</v>
      </c>
      <c r="B33" s="446"/>
      <c r="C33" s="257">
        <v>15</v>
      </c>
      <c r="D33" s="141"/>
      <c r="E33" s="142"/>
    </row>
    <row r="34" spans="1:5" ht="18.75">
      <c r="A34" s="447" t="s">
        <v>252</v>
      </c>
      <c r="B34" s="448"/>
      <c r="C34" s="140" t="s">
        <v>244</v>
      </c>
      <c r="D34" s="298">
        <f>SUM(D30:D32)</f>
        <v>15</v>
      </c>
      <c r="E34" s="142"/>
    </row>
    <row r="35" spans="1:5" ht="18.75">
      <c r="A35" s="494" t="s">
        <v>54</v>
      </c>
      <c r="B35" s="495"/>
      <c r="C35" s="47"/>
      <c r="D35" s="363">
        <f xml:space="preserve"> SUM(D12, D17, D22, D28, D34)</f>
        <v>115</v>
      </c>
      <c r="E35" s="416"/>
    </row>
  </sheetData>
  <mergeCells count="12">
    <mergeCell ref="A35:B35"/>
    <mergeCell ref="A34:B34"/>
    <mergeCell ref="A11:B11"/>
    <mergeCell ref="A12:B12"/>
    <mergeCell ref="A1:E1"/>
    <mergeCell ref="A21:B21"/>
    <mergeCell ref="A22:B22"/>
    <mergeCell ref="A27:B27"/>
    <mergeCell ref="A28:B28"/>
    <mergeCell ref="A33:B33"/>
    <mergeCell ref="A16:B16"/>
    <mergeCell ref="A17: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E34B-E22B-46E2-8B5B-64559D37F21F}">
  <sheetPr>
    <pageSetUpPr fitToPage="1"/>
  </sheetPr>
  <dimension ref="A1:E44"/>
  <sheetViews>
    <sheetView view="pageLayout" topLeftCell="A28" zoomScaleNormal="100" workbookViewId="0">
      <selection activeCell="A9" sqref="A9"/>
    </sheetView>
  </sheetViews>
  <sheetFormatPr defaultRowHeight="15"/>
  <cols>
    <col min="1" max="1" width="57.42578125" style="45" customWidth="1"/>
    <col min="2" max="2" width="31.42578125" style="45" customWidth="1"/>
    <col min="3" max="3" width="56.42578125" style="45" customWidth="1"/>
    <col min="4" max="4" width="17.42578125" style="51" customWidth="1"/>
    <col min="5" max="5" width="52.7109375" style="45" customWidth="1"/>
    <col min="6" max="16384" width="9.140625" style="9"/>
  </cols>
  <sheetData>
    <row r="1" spans="1:5" ht="24.75" customHeight="1">
      <c r="A1" s="20" t="s">
        <v>55</v>
      </c>
      <c r="B1" s="21" t="s">
        <v>34</v>
      </c>
      <c r="C1" s="21" t="s">
        <v>35</v>
      </c>
      <c r="D1" s="21" t="s">
        <v>36</v>
      </c>
      <c r="E1" s="21" t="s">
        <v>37</v>
      </c>
    </row>
    <row r="2" spans="1:5" ht="60">
      <c r="A2" s="22" t="s">
        <v>56</v>
      </c>
      <c r="B2" s="23" t="s">
        <v>57</v>
      </c>
      <c r="C2" s="18" t="s">
        <v>58</v>
      </c>
      <c r="D2" s="23">
        <v>10</v>
      </c>
      <c r="E2" s="24"/>
    </row>
    <row r="3" spans="1:5" ht="60">
      <c r="A3" s="25" t="s">
        <v>59</v>
      </c>
      <c r="B3" s="26" t="s">
        <v>60</v>
      </c>
      <c r="C3" s="16" t="s">
        <v>61</v>
      </c>
      <c r="D3" s="26">
        <v>10</v>
      </c>
      <c r="E3" s="27"/>
    </row>
    <row r="4" spans="1:5" ht="60">
      <c r="A4" s="28" t="s">
        <v>62</v>
      </c>
      <c r="B4" s="23" t="s">
        <v>63</v>
      </c>
      <c r="C4" s="18" t="s">
        <v>64</v>
      </c>
      <c r="D4" s="23">
        <v>10</v>
      </c>
      <c r="E4" s="24"/>
    </row>
    <row r="5" spans="1:5" ht="51.75" customHeight="1">
      <c r="A5" s="29" t="s">
        <v>65</v>
      </c>
      <c r="B5" s="26" t="s">
        <v>66</v>
      </c>
      <c r="C5" s="26" t="s">
        <v>67</v>
      </c>
      <c r="D5" s="26">
        <v>10</v>
      </c>
      <c r="E5" s="26"/>
    </row>
    <row r="6" spans="1:5" ht="59.25" customHeight="1">
      <c r="A6" s="30" t="s">
        <v>68</v>
      </c>
      <c r="B6" s="23" t="s">
        <v>69</v>
      </c>
      <c r="C6" s="23" t="s">
        <v>70</v>
      </c>
      <c r="D6" s="23">
        <v>5</v>
      </c>
      <c r="E6" s="23"/>
    </row>
    <row r="7" spans="1:5" ht="29.25" customHeight="1">
      <c r="A7" s="20" t="s">
        <v>1</v>
      </c>
      <c r="B7" s="21" t="s">
        <v>34</v>
      </c>
      <c r="C7" s="21" t="s">
        <v>35</v>
      </c>
      <c r="D7" s="21" t="s">
        <v>36</v>
      </c>
      <c r="E7" s="21" t="s">
        <v>37</v>
      </c>
    </row>
    <row r="8" spans="1:5" ht="36" customHeight="1">
      <c r="A8" s="31" t="s">
        <v>71</v>
      </c>
      <c r="B8" s="26" t="s">
        <v>72</v>
      </c>
      <c r="C8" s="26" t="s">
        <v>73</v>
      </c>
      <c r="D8" s="26">
        <v>5</v>
      </c>
      <c r="E8" s="27"/>
    </row>
    <row r="9" spans="1:5" ht="36" customHeight="1">
      <c r="A9" s="32" t="s">
        <v>74</v>
      </c>
      <c r="B9" s="33" t="s">
        <v>72</v>
      </c>
      <c r="C9" s="18" t="s">
        <v>75</v>
      </c>
      <c r="D9" s="34"/>
      <c r="E9" s="35"/>
    </row>
    <row r="10" spans="1:5" ht="67.5" customHeight="1">
      <c r="A10" s="31" t="s">
        <v>76</v>
      </c>
      <c r="B10" s="26" t="s">
        <v>72</v>
      </c>
      <c r="C10" s="16" t="s">
        <v>61</v>
      </c>
      <c r="D10" s="26">
        <v>10</v>
      </c>
      <c r="E10" s="27"/>
    </row>
    <row r="11" spans="1:5" ht="60">
      <c r="A11" s="22" t="s">
        <v>77</v>
      </c>
      <c r="B11" s="18" t="s">
        <v>72</v>
      </c>
      <c r="C11" s="18" t="s">
        <v>78</v>
      </c>
      <c r="D11" s="23">
        <v>10</v>
      </c>
      <c r="E11" s="24"/>
    </row>
    <row r="12" spans="1:5" ht="36.75" customHeight="1">
      <c r="A12" s="25" t="s">
        <v>79</v>
      </c>
      <c r="B12" s="26" t="s">
        <v>72</v>
      </c>
      <c r="C12" s="16" t="s">
        <v>75</v>
      </c>
      <c r="D12" s="36"/>
      <c r="E12" s="27"/>
    </row>
    <row r="13" spans="1:5" ht="72.75" customHeight="1">
      <c r="A13" s="25" t="s">
        <v>80</v>
      </c>
      <c r="B13" s="16" t="s">
        <v>72</v>
      </c>
      <c r="C13" s="26" t="s">
        <v>81</v>
      </c>
      <c r="D13" s="26">
        <v>10</v>
      </c>
      <c r="E13" s="27"/>
    </row>
    <row r="14" spans="1:5" ht="43.5" customHeight="1">
      <c r="A14" s="28" t="s">
        <v>82</v>
      </c>
      <c r="B14" s="18" t="s">
        <v>72</v>
      </c>
      <c r="C14" s="23" t="s">
        <v>73</v>
      </c>
      <c r="D14" s="23">
        <v>5</v>
      </c>
      <c r="E14" s="24"/>
    </row>
    <row r="15" spans="1:5" s="38" customFormat="1" ht="45" customHeight="1">
      <c r="A15" s="25" t="s">
        <v>83</v>
      </c>
      <c r="B15" s="16" t="s">
        <v>72</v>
      </c>
      <c r="C15" s="16" t="s">
        <v>75</v>
      </c>
      <c r="D15" s="36"/>
      <c r="E15" s="27"/>
    </row>
    <row r="16" spans="1:5" ht="112.5" customHeight="1">
      <c r="A16" s="22" t="s">
        <v>84</v>
      </c>
      <c r="B16" s="23" t="s">
        <v>85</v>
      </c>
      <c r="C16" s="18" t="s">
        <v>86</v>
      </c>
      <c r="D16" s="23">
        <v>10</v>
      </c>
      <c r="E16" s="24"/>
    </row>
    <row r="17" spans="1:5" s="38" customFormat="1" ht="39" customHeight="1">
      <c r="A17" s="20" t="s">
        <v>87</v>
      </c>
      <c r="B17" s="21" t="s">
        <v>34</v>
      </c>
      <c r="C17" s="21" t="s">
        <v>35</v>
      </c>
      <c r="D17" s="21" t="s">
        <v>36</v>
      </c>
      <c r="E17" s="21" t="s">
        <v>37</v>
      </c>
    </row>
    <row r="18" spans="1:5" ht="60">
      <c r="A18" s="31" t="s">
        <v>88</v>
      </c>
      <c r="B18" s="26" t="s">
        <v>72</v>
      </c>
      <c r="C18" s="26" t="s">
        <v>61</v>
      </c>
      <c r="D18" s="26">
        <v>10</v>
      </c>
      <c r="E18" s="27"/>
    </row>
    <row r="19" spans="1:5" ht="60">
      <c r="A19" s="30" t="s">
        <v>89</v>
      </c>
      <c r="B19" s="23" t="s">
        <v>72</v>
      </c>
      <c r="C19" s="23" t="s">
        <v>61</v>
      </c>
      <c r="D19" s="23">
        <v>10</v>
      </c>
      <c r="E19" s="24"/>
    </row>
    <row r="20" spans="1:5" ht="30">
      <c r="A20" s="29" t="s">
        <v>90</v>
      </c>
      <c r="B20" s="26" t="s">
        <v>72</v>
      </c>
      <c r="C20" s="26" t="s">
        <v>40</v>
      </c>
      <c r="D20" s="26">
        <v>5</v>
      </c>
      <c r="E20" s="27"/>
    </row>
    <row r="21" spans="1:5" ht="56.25" customHeight="1">
      <c r="A21" s="30" t="s">
        <v>91</v>
      </c>
      <c r="B21" s="23" t="s">
        <v>92</v>
      </c>
      <c r="C21" s="23" t="s">
        <v>40</v>
      </c>
      <c r="D21" s="23">
        <v>5</v>
      </c>
      <c r="E21" s="24"/>
    </row>
    <row r="22" spans="1:5" ht="54.75" customHeight="1">
      <c r="A22" s="29" t="s">
        <v>93</v>
      </c>
      <c r="B22" s="26" t="s">
        <v>92</v>
      </c>
      <c r="C22" s="26" t="s">
        <v>40</v>
      </c>
      <c r="D22" s="26">
        <v>5</v>
      </c>
      <c r="E22" s="27"/>
    </row>
    <row r="23" spans="1:5" ht="54.75" customHeight="1">
      <c r="A23" s="30" t="s">
        <v>94</v>
      </c>
      <c r="B23" s="23" t="s">
        <v>95</v>
      </c>
      <c r="C23" s="23" t="s">
        <v>40</v>
      </c>
      <c r="D23" s="23">
        <v>5</v>
      </c>
      <c r="E23" s="24"/>
    </row>
    <row r="24" spans="1:5" ht="40.5" customHeight="1">
      <c r="A24" s="31" t="s">
        <v>96</v>
      </c>
      <c r="B24" s="26" t="s">
        <v>72</v>
      </c>
      <c r="C24" s="26" t="s">
        <v>40</v>
      </c>
      <c r="D24" s="26">
        <v>5</v>
      </c>
      <c r="E24" s="27"/>
    </row>
    <row r="25" spans="1:5" ht="35.25" customHeight="1">
      <c r="A25" s="20" t="s">
        <v>97</v>
      </c>
      <c r="B25" s="21" t="s">
        <v>34</v>
      </c>
      <c r="C25" s="21" t="s">
        <v>35</v>
      </c>
      <c r="D25" s="21" t="s">
        <v>36</v>
      </c>
      <c r="E25" s="21" t="s">
        <v>37</v>
      </c>
    </row>
    <row r="26" spans="1:5" ht="49.5" customHeight="1">
      <c r="A26" s="19" t="s">
        <v>98</v>
      </c>
      <c r="B26" s="39" t="s">
        <v>99</v>
      </c>
      <c r="C26" s="39" t="s">
        <v>100</v>
      </c>
      <c r="D26" s="40">
        <v>10</v>
      </c>
      <c r="E26" s="41"/>
    </row>
    <row r="27" spans="1:5" ht="59.25" customHeight="1">
      <c r="A27" s="29" t="s">
        <v>101</v>
      </c>
      <c r="B27" s="16" t="s">
        <v>92</v>
      </c>
      <c r="C27" s="26" t="s">
        <v>102</v>
      </c>
      <c r="D27" s="26">
        <v>10</v>
      </c>
      <c r="E27" s="42"/>
    </row>
    <row r="28" spans="1:5" ht="35.25" customHeight="1">
      <c r="A28" s="22" t="s">
        <v>103</v>
      </c>
      <c r="B28" s="23" t="s">
        <v>92</v>
      </c>
      <c r="C28" s="23" t="s">
        <v>67</v>
      </c>
      <c r="D28" s="23">
        <v>10</v>
      </c>
      <c r="E28" s="43"/>
    </row>
    <row r="29" spans="1:5" ht="63.75" customHeight="1">
      <c r="A29" s="31" t="s">
        <v>104</v>
      </c>
      <c r="B29" s="26" t="s">
        <v>92</v>
      </c>
      <c r="C29" s="44" t="s">
        <v>105</v>
      </c>
      <c r="D29" s="26">
        <v>5</v>
      </c>
      <c r="E29" s="44"/>
    </row>
    <row r="30" spans="1:5" ht="53.25" customHeight="1">
      <c r="A30" s="22" t="s">
        <v>106</v>
      </c>
      <c r="B30" s="23" t="s">
        <v>95</v>
      </c>
      <c r="C30" s="23" t="s">
        <v>70</v>
      </c>
      <c r="D30" s="23">
        <v>5</v>
      </c>
      <c r="E30" s="43"/>
    </row>
    <row r="31" spans="1:5" ht="23.25" customHeight="1">
      <c r="A31" s="20" t="s">
        <v>107</v>
      </c>
      <c r="B31" s="21" t="s">
        <v>34</v>
      </c>
      <c r="C31" s="21" t="s">
        <v>35</v>
      </c>
      <c r="D31" s="21" t="s">
        <v>36</v>
      </c>
      <c r="E31" s="21" t="s">
        <v>37</v>
      </c>
    </row>
    <row r="32" spans="1:5" ht="36.75" customHeight="1">
      <c r="A32" s="31" t="s">
        <v>108</v>
      </c>
      <c r="B32" s="26" t="s">
        <v>92</v>
      </c>
      <c r="C32" s="26" t="s">
        <v>109</v>
      </c>
      <c r="D32" s="26">
        <v>5</v>
      </c>
    </row>
    <row r="33" spans="1:5" ht="30">
      <c r="A33" s="22" t="s">
        <v>110</v>
      </c>
      <c r="B33" s="23" t="s">
        <v>92</v>
      </c>
      <c r="C33" s="23" t="s">
        <v>40</v>
      </c>
      <c r="D33" s="23">
        <v>5</v>
      </c>
      <c r="E33" s="24"/>
    </row>
    <row r="34" spans="1:5" ht="51.75" customHeight="1">
      <c r="A34" s="31" t="s">
        <v>111</v>
      </c>
      <c r="B34" s="26" t="s">
        <v>95</v>
      </c>
      <c r="C34" s="26" t="s">
        <v>81</v>
      </c>
      <c r="D34" s="26">
        <v>10</v>
      </c>
      <c r="E34" s="27"/>
    </row>
    <row r="35" spans="1:5" ht="60" customHeight="1">
      <c r="A35" s="22" t="s">
        <v>112</v>
      </c>
      <c r="B35" s="23" t="s">
        <v>92</v>
      </c>
      <c r="C35" s="23" t="s">
        <v>81</v>
      </c>
      <c r="D35" s="23">
        <v>10</v>
      </c>
      <c r="E35" s="24"/>
    </row>
    <row r="36" spans="1:5" ht="27" customHeight="1">
      <c r="A36" s="155" t="s">
        <v>113</v>
      </c>
      <c r="B36" s="21" t="s">
        <v>34</v>
      </c>
      <c r="C36" s="21" t="s">
        <v>35</v>
      </c>
      <c r="D36" s="21" t="s">
        <v>36</v>
      </c>
      <c r="E36" s="21" t="s">
        <v>37</v>
      </c>
    </row>
    <row r="37" spans="1:5" ht="75">
      <c r="A37" s="153" t="s">
        <v>114</v>
      </c>
      <c r="B37" s="26" t="s">
        <v>115</v>
      </c>
      <c r="C37" s="26" t="s">
        <v>81</v>
      </c>
      <c r="D37" s="26">
        <v>10</v>
      </c>
      <c r="E37" s="27"/>
    </row>
    <row r="38" spans="1:5" ht="126.75" customHeight="1">
      <c r="A38" s="154" t="s">
        <v>116</v>
      </c>
      <c r="B38" s="100" t="s">
        <v>117</v>
      </c>
      <c r="C38" s="23" t="s">
        <v>81</v>
      </c>
      <c r="D38" s="23">
        <v>10</v>
      </c>
      <c r="E38" s="24"/>
    </row>
    <row r="39" spans="1:5" ht="76.5" customHeight="1">
      <c r="A39" s="150" t="s">
        <v>118</v>
      </c>
      <c r="B39" s="101" t="s">
        <v>119</v>
      </c>
      <c r="C39" s="26" t="s">
        <v>81</v>
      </c>
      <c r="D39" s="26">
        <v>10</v>
      </c>
      <c r="E39" s="27"/>
    </row>
    <row r="40" spans="1:5" ht="110.25" customHeight="1">
      <c r="A40" s="28" t="s">
        <v>120</v>
      </c>
      <c r="B40" s="100" t="s">
        <v>121</v>
      </c>
      <c r="C40" s="23" t="s">
        <v>81</v>
      </c>
      <c r="D40" s="23">
        <v>10</v>
      </c>
      <c r="E40" s="24"/>
    </row>
    <row r="41" spans="1:5" ht="88.5" customHeight="1">
      <c r="A41" s="150" t="s">
        <v>122</v>
      </c>
      <c r="B41" s="100" t="s">
        <v>123</v>
      </c>
      <c r="C41" s="26" t="s">
        <v>81</v>
      </c>
      <c r="D41" s="26">
        <v>10</v>
      </c>
      <c r="E41" s="27"/>
    </row>
    <row r="42" spans="1:5" ht="18.75">
      <c r="A42" s="429" t="s">
        <v>124</v>
      </c>
      <c r="B42" s="429"/>
      <c r="C42" s="79">
        <v>255</v>
      </c>
      <c r="D42" s="46"/>
      <c r="E42" s="430"/>
    </row>
    <row r="43" spans="1:5" ht="18.75">
      <c r="A43" s="431" t="s">
        <v>54</v>
      </c>
      <c r="B43" s="431"/>
      <c r="C43" s="47"/>
      <c r="D43" s="48">
        <f>SUM(D2:D41)</f>
        <v>260</v>
      </c>
      <c r="E43" s="430"/>
    </row>
    <row r="44" spans="1:5" ht="18.75">
      <c r="A44" s="49"/>
      <c r="B44" s="49"/>
      <c r="C44" s="49"/>
      <c r="D44" s="50"/>
    </row>
  </sheetData>
  <sheetProtection selectLockedCells="1" selectUnlockedCells="1"/>
  <mergeCells count="3">
    <mergeCell ref="A42:B42"/>
    <mergeCell ref="E42:E43"/>
    <mergeCell ref="A43:B43"/>
  </mergeCells>
  <pageMargins left="0.7" right="0.7" top="0.75" bottom="0.75" header="0.3" footer="0.3"/>
  <pageSetup scale="56" fitToHeight="0" orientation="landscape" r:id="rId1"/>
  <headerFooter>
    <oddHeader>&amp;C&amp;"-,Bold"&amp;14NC 504 New Scorecard - PSH</oddHeader>
  </headerFooter>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ADDB-7008-4234-8018-94EEC4E02FB5}">
  <sheetPr>
    <pageSetUpPr fitToPage="1"/>
  </sheetPr>
  <dimension ref="A1:E49"/>
  <sheetViews>
    <sheetView view="pageLayout" topLeftCell="A33" zoomScaleNormal="90" workbookViewId="0">
      <selection activeCell="C36" sqref="C36"/>
    </sheetView>
  </sheetViews>
  <sheetFormatPr defaultRowHeight="15"/>
  <cols>
    <col min="1" max="1" width="54.5703125" style="45" customWidth="1"/>
    <col min="2" max="2" width="31.140625" style="45" customWidth="1"/>
    <col min="3" max="3" width="58.28515625" style="45" customWidth="1"/>
    <col min="4" max="4" width="25.140625" style="45" customWidth="1"/>
    <col min="5" max="5" width="60.42578125" style="45" customWidth="1"/>
    <col min="6" max="16384" width="9.140625" style="9"/>
  </cols>
  <sheetData>
    <row r="1" spans="1:5" ht="45" customHeight="1">
      <c r="A1" s="20" t="s">
        <v>55</v>
      </c>
      <c r="B1" s="21" t="s">
        <v>34</v>
      </c>
      <c r="C1" s="21" t="s">
        <v>35</v>
      </c>
      <c r="D1" s="21" t="s">
        <v>36</v>
      </c>
      <c r="E1" s="21" t="s">
        <v>37</v>
      </c>
    </row>
    <row r="2" spans="1:5" ht="60">
      <c r="A2" s="22" t="s">
        <v>56</v>
      </c>
      <c r="B2" s="23" t="s">
        <v>57</v>
      </c>
      <c r="C2" s="23" t="s">
        <v>61</v>
      </c>
      <c r="D2" s="23"/>
      <c r="E2" s="24"/>
    </row>
    <row r="3" spans="1:5" ht="60">
      <c r="A3" s="25" t="s">
        <v>59</v>
      </c>
      <c r="B3" s="26" t="s">
        <v>60</v>
      </c>
      <c r="C3" s="26" t="s">
        <v>61</v>
      </c>
      <c r="D3" s="26"/>
      <c r="E3" s="31"/>
    </row>
    <row r="4" spans="1:5" ht="60">
      <c r="A4" s="30" t="s">
        <v>62</v>
      </c>
      <c r="B4" s="23" t="s">
        <v>63</v>
      </c>
      <c r="C4" s="23" t="s">
        <v>61</v>
      </c>
      <c r="D4" s="23"/>
      <c r="E4" s="24"/>
    </row>
    <row r="5" spans="1:5" ht="45">
      <c r="A5" s="29" t="s">
        <v>65</v>
      </c>
      <c r="B5" s="26" t="s">
        <v>66</v>
      </c>
      <c r="C5" s="26" t="s">
        <v>67</v>
      </c>
      <c r="D5" s="26"/>
      <c r="E5" s="26"/>
    </row>
    <row r="6" spans="1:5" ht="60">
      <c r="A6" s="30" t="s">
        <v>68</v>
      </c>
      <c r="B6" s="23" t="s">
        <v>69</v>
      </c>
      <c r="C6" s="23" t="s">
        <v>70</v>
      </c>
      <c r="D6" s="23"/>
      <c r="E6" s="23"/>
    </row>
    <row r="7" spans="1:5" ht="39.75" customHeight="1">
      <c r="A7" s="20" t="s">
        <v>1</v>
      </c>
      <c r="B7" s="21" t="s">
        <v>34</v>
      </c>
      <c r="C7" s="21" t="s">
        <v>35</v>
      </c>
      <c r="D7" s="21" t="s">
        <v>36</v>
      </c>
      <c r="E7" s="21" t="s">
        <v>37</v>
      </c>
    </row>
    <row r="8" spans="1:5" ht="43.15" customHeight="1">
      <c r="A8" s="31" t="s">
        <v>71</v>
      </c>
      <c r="B8" s="26" t="s">
        <v>125</v>
      </c>
      <c r="C8" s="26" t="s">
        <v>73</v>
      </c>
      <c r="D8" s="26"/>
      <c r="E8" s="27"/>
    </row>
    <row r="9" spans="1:5" ht="43.15" customHeight="1">
      <c r="A9" s="32" t="s">
        <v>74</v>
      </c>
      <c r="B9" s="33" t="s">
        <v>126</v>
      </c>
      <c r="C9" s="18" t="s">
        <v>75</v>
      </c>
      <c r="D9" s="33"/>
      <c r="E9" s="35"/>
    </row>
    <row r="10" spans="1:5" ht="93" customHeight="1">
      <c r="A10" s="31" t="s">
        <v>76</v>
      </c>
      <c r="B10" s="26" t="s">
        <v>127</v>
      </c>
      <c r="C10" s="26" t="s">
        <v>61</v>
      </c>
      <c r="D10" s="26"/>
      <c r="E10" s="42"/>
    </row>
    <row r="11" spans="1:5" ht="99.75" customHeight="1">
      <c r="A11" s="22" t="s">
        <v>77</v>
      </c>
      <c r="B11" s="18" t="s">
        <v>128</v>
      </c>
      <c r="C11" s="18" t="s">
        <v>129</v>
      </c>
      <c r="D11" s="23"/>
      <c r="E11" s="58"/>
    </row>
    <row r="12" spans="1:5" ht="52.5" customHeight="1">
      <c r="A12" s="25" t="s">
        <v>79</v>
      </c>
      <c r="B12" s="26" t="s">
        <v>130</v>
      </c>
      <c r="C12" s="16" t="s">
        <v>75</v>
      </c>
      <c r="D12" s="36"/>
      <c r="E12" s="27"/>
    </row>
    <row r="13" spans="1:5" ht="58.5" customHeight="1">
      <c r="A13" s="30" t="s">
        <v>80</v>
      </c>
      <c r="B13" s="18" t="s">
        <v>131</v>
      </c>
      <c r="C13" s="23" t="s">
        <v>81</v>
      </c>
      <c r="D13" s="23"/>
      <c r="E13" s="58"/>
    </row>
    <row r="14" spans="1:5" ht="45">
      <c r="A14" s="29" t="s">
        <v>82</v>
      </c>
      <c r="B14" s="16" t="s">
        <v>132</v>
      </c>
      <c r="C14" s="26" t="s">
        <v>73</v>
      </c>
      <c r="D14" s="26"/>
      <c r="E14" s="42"/>
    </row>
    <row r="15" spans="1:5" ht="113.25" customHeight="1">
      <c r="A15" s="22" t="s">
        <v>133</v>
      </c>
      <c r="B15" s="23" t="s">
        <v>85</v>
      </c>
      <c r="C15" s="18" t="s">
        <v>86</v>
      </c>
      <c r="D15" s="23"/>
      <c r="E15" s="24"/>
    </row>
    <row r="16" spans="1:5" ht="31.5" customHeight="1">
      <c r="A16" s="20" t="s">
        <v>87</v>
      </c>
      <c r="B16" s="21" t="s">
        <v>34</v>
      </c>
      <c r="C16" s="21" t="s">
        <v>35</v>
      </c>
      <c r="D16" s="21" t="s">
        <v>36</v>
      </c>
      <c r="E16" s="21" t="s">
        <v>37</v>
      </c>
    </row>
    <row r="17" spans="1:5" ht="91.5" customHeight="1">
      <c r="A17" s="31" t="s">
        <v>88</v>
      </c>
      <c r="B17" s="26" t="s">
        <v>134</v>
      </c>
      <c r="C17" s="26" t="s">
        <v>61</v>
      </c>
      <c r="D17" s="26"/>
      <c r="E17" s="42"/>
    </row>
    <row r="18" spans="1:5" ht="87.75" customHeight="1">
      <c r="A18" s="30" t="s">
        <v>89</v>
      </c>
      <c r="B18" s="23" t="s">
        <v>135</v>
      </c>
      <c r="C18" s="23" t="s">
        <v>61</v>
      </c>
      <c r="D18" s="23"/>
      <c r="E18" s="58"/>
    </row>
    <row r="19" spans="1:5" ht="59.25" customHeight="1">
      <c r="A19" s="29" t="s">
        <v>90</v>
      </c>
      <c r="B19" s="26" t="s">
        <v>136</v>
      </c>
      <c r="C19" s="26" t="s">
        <v>81</v>
      </c>
      <c r="D19" s="26"/>
      <c r="E19" s="27"/>
    </row>
    <row r="20" spans="1:5" ht="59.25" customHeight="1">
      <c r="A20" s="30" t="s">
        <v>91</v>
      </c>
      <c r="B20" s="23" t="s">
        <v>137</v>
      </c>
      <c r="C20" s="23" t="s">
        <v>40</v>
      </c>
      <c r="D20" s="23"/>
      <c r="E20" s="24"/>
    </row>
    <row r="21" spans="1:5" ht="52.5" customHeight="1">
      <c r="A21" s="29" t="s">
        <v>93</v>
      </c>
      <c r="B21" s="26" t="s">
        <v>138</v>
      </c>
      <c r="C21" s="26" t="s">
        <v>40</v>
      </c>
      <c r="D21" s="26"/>
      <c r="E21" s="27"/>
    </row>
    <row r="22" spans="1:5" ht="66.75" customHeight="1">
      <c r="A22" s="30" t="s">
        <v>94</v>
      </c>
      <c r="B22" s="23" t="s">
        <v>139</v>
      </c>
      <c r="C22" s="23" t="s">
        <v>40</v>
      </c>
      <c r="D22" s="23"/>
      <c r="E22" s="58"/>
    </row>
    <row r="23" spans="1:5" ht="49.5" customHeight="1">
      <c r="A23" s="31" t="s">
        <v>96</v>
      </c>
      <c r="B23" s="26" t="s">
        <v>140</v>
      </c>
      <c r="C23" s="26" t="s">
        <v>40</v>
      </c>
      <c r="D23" s="26"/>
      <c r="E23" s="42"/>
    </row>
    <row r="24" spans="1:5" ht="35.25" customHeight="1">
      <c r="A24" s="20" t="s">
        <v>97</v>
      </c>
      <c r="B24" s="21" t="s">
        <v>34</v>
      </c>
      <c r="C24" s="21" t="s">
        <v>35</v>
      </c>
      <c r="D24" s="21" t="s">
        <v>36</v>
      </c>
      <c r="E24" s="21" t="s">
        <v>37</v>
      </c>
    </row>
    <row r="25" spans="1:5" ht="50.25" customHeight="1">
      <c r="A25" s="17" t="s">
        <v>98</v>
      </c>
      <c r="B25" s="52" t="s">
        <v>141</v>
      </c>
      <c r="C25" s="52" t="s">
        <v>142</v>
      </c>
      <c r="D25" s="53"/>
      <c r="E25" s="54"/>
    </row>
    <row r="26" spans="1:5" ht="52.5" customHeight="1">
      <c r="A26" s="30" t="s">
        <v>101</v>
      </c>
      <c r="B26" s="18" t="s">
        <v>143</v>
      </c>
      <c r="C26" s="43" t="s">
        <v>102</v>
      </c>
      <c r="D26" s="23"/>
      <c r="E26" s="58"/>
    </row>
    <row r="27" spans="1:5" ht="36.75" customHeight="1">
      <c r="A27" s="31" t="s">
        <v>103</v>
      </c>
      <c r="B27" s="26" t="s">
        <v>144</v>
      </c>
      <c r="C27" s="26" t="s">
        <v>67</v>
      </c>
      <c r="D27" s="26"/>
      <c r="E27" s="44"/>
    </row>
    <row r="28" spans="1:5" ht="75.75" customHeight="1">
      <c r="A28" s="22" t="s">
        <v>104</v>
      </c>
      <c r="B28" s="23" t="s">
        <v>145</v>
      </c>
      <c r="C28" s="23" t="s">
        <v>105</v>
      </c>
      <c r="D28" s="23"/>
      <c r="E28" s="43"/>
    </row>
    <row r="29" spans="1:5" ht="60">
      <c r="A29" s="31" t="s">
        <v>106</v>
      </c>
      <c r="B29" s="26" t="s">
        <v>146</v>
      </c>
      <c r="C29" s="44" t="s">
        <v>70</v>
      </c>
      <c r="D29" s="26"/>
      <c r="E29" s="44"/>
    </row>
    <row r="30" spans="1:5" ht="28.5" customHeight="1">
      <c r="A30" s="20" t="s">
        <v>107</v>
      </c>
      <c r="B30" s="21" t="s">
        <v>34</v>
      </c>
      <c r="C30" s="21" t="s">
        <v>35</v>
      </c>
      <c r="D30" s="21" t="s">
        <v>36</v>
      </c>
      <c r="E30" s="21" t="s">
        <v>37</v>
      </c>
    </row>
    <row r="31" spans="1:5" ht="53.25" customHeight="1">
      <c r="A31" s="22" t="s">
        <v>108</v>
      </c>
      <c r="B31" s="23" t="s">
        <v>147</v>
      </c>
      <c r="C31" s="23" t="s">
        <v>109</v>
      </c>
      <c r="D31" s="23"/>
      <c r="E31" s="58"/>
    </row>
    <row r="32" spans="1:5" ht="39.75" customHeight="1">
      <c r="A32" s="31" t="s">
        <v>110</v>
      </c>
      <c r="B32" s="26" t="s">
        <v>148</v>
      </c>
      <c r="C32" s="26" t="s">
        <v>40</v>
      </c>
      <c r="D32" s="26"/>
      <c r="E32" s="27"/>
    </row>
    <row r="33" spans="1:5" ht="51.75" customHeight="1">
      <c r="A33" s="22" t="s">
        <v>111</v>
      </c>
      <c r="B33" s="23" t="s">
        <v>149</v>
      </c>
      <c r="C33" s="23" t="s">
        <v>150</v>
      </c>
      <c r="D33" s="23"/>
      <c r="E33" s="24"/>
    </row>
    <row r="34" spans="1:5" ht="60" customHeight="1">
      <c r="A34" s="31" t="s">
        <v>112</v>
      </c>
      <c r="B34" s="26" t="s">
        <v>151</v>
      </c>
      <c r="C34" s="26" t="s">
        <v>81</v>
      </c>
      <c r="D34" s="26"/>
      <c r="E34" s="27"/>
    </row>
    <row r="35" spans="1:5" ht="29.25" customHeight="1">
      <c r="A35" s="20" t="s">
        <v>152</v>
      </c>
      <c r="B35" s="21" t="s">
        <v>34</v>
      </c>
      <c r="C35" s="21" t="s">
        <v>35</v>
      </c>
      <c r="D35" s="21" t="s">
        <v>36</v>
      </c>
      <c r="E35" s="21" t="s">
        <v>37</v>
      </c>
    </row>
    <row r="36" spans="1:5" ht="75">
      <c r="A36" s="25" t="s">
        <v>153</v>
      </c>
      <c r="B36" s="100" t="s">
        <v>115</v>
      </c>
      <c r="C36" s="23" t="s">
        <v>81</v>
      </c>
      <c r="D36" s="23"/>
      <c r="E36" s="24"/>
    </row>
    <row r="37" spans="1:5" ht="115.5" customHeight="1">
      <c r="A37" s="28" t="s">
        <v>154</v>
      </c>
      <c r="B37" s="100" t="s">
        <v>117</v>
      </c>
      <c r="C37" s="26" t="s">
        <v>81</v>
      </c>
      <c r="D37" s="26"/>
      <c r="E37" s="27"/>
    </row>
    <row r="38" spans="1:5" ht="81" customHeight="1">
      <c r="A38" s="25" t="s">
        <v>155</v>
      </c>
      <c r="B38" s="101" t="s">
        <v>119</v>
      </c>
      <c r="C38" s="23" t="s">
        <v>81</v>
      </c>
      <c r="D38" s="23"/>
      <c r="E38" s="24"/>
    </row>
    <row r="39" spans="1:5" ht="125.25" customHeight="1">
      <c r="A39" s="28" t="s">
        <v>120</v>
      </c>
      <c r="B39" s="100" t="s">
        <v>121</v>
      </c>
      <c r="C39" s="26" t="s">
        <v>81</v>
      </c>
      <c r="D39" s="26"/>
      <c r="E39" s="27"/>
    </row>
    <row r="40" spans="1:5" ht="113.25" customHeight="1">
      <c r="A40" s="25" t="s">
        <v>156</v>
      </c>
      <c r="B40" s="100" t="s">
        <v>123</v>
      </c>
      <c r="C40" s="23" t="s">
        <v>81</v>
      </c>
      <c r="D40" s="23"/>
      <c r="E40" s="24"/>
    </row>
    <row r="41" spans="1:5" ht="105">
      <c r="A41" s="25" t="s">
        <v>157</v>
      </c>
      <c r="B41" s="26" t="s">
        <v>158</v>
      </c>
      <c r="C41" s="26" t="s">
        <v>81</v>
      </c>
      <c r="D41" s="26"/>
      <c r="E41" s="27"/>
    </row>
    <row r="42" spans="1:5" ht="60">
      <c r="A42" s="107" t="s">
        <v>159</v>
      </c>
      <c r="B42" s="148"/>
      <c r="C42" s="103">
        <v>5</v>
      </c>
      <c r="D42"/>
      <c r="E42"/>
    </row>
    <row r="43" spans="1:5" ht="90">
      <c r="A43" s="107" t="s">
        <v>160</v>
      </c>
      <c r="B43" s="148"/>
      <c r="C43" s="103">
        <v>5</v>
      </c>
      <c r="D43"/>
      <c r="E43"/>
    </row>
    <row r="44" spans="1:5" ht="60">
      <c r="A44" s="107" t="s">
        <v>161</v>
      </c>
      <c r="B44" s="148"/>
      <c r="C44" s="103">
        <v>5</v>
      </c>
      <c r="D44"/>
      <c r="E44"/>
    </row>
    <row r="45" spans="1:5" ht="90">
      <c r="A45" s="107" t="s">
        <v>162</v>
      </c>
      <c r="B45" s="148"/>
      <c r="C45" s="103">
        <v>5</v>
      </c>
      <c r="D45"/>
      <c r="E45"/>
    </row>
    <row r="46" spans="1:5" ht="75">
      <c r="A46" s="71" t="s">
        <v>163</v>
      </c>
      <c r="B46" s="149" t="s">
        <v>164</v>
      </c>
      <c r="C46" s="103">
        <v>5</v>
      </c>
      <c r="D46"/>
      <c r="E46"/>
    </row>
    <row r="47" spans="1:5" ht="75">
      <c r="A47" s="71" t="s">
        <v>165</v>
      </c>
      <c r="B47" s="149" t="s">
        <v>72</v>
      </c>
      <c r="C47" s="103">
        <v>5</v>
      </c>
      <c r="D47"/>
      <c r="E47"/>
    </row>
    <row r="48" spans="1:5" ht="18.75">
      <c r="A48" s="432" t="s">
        <v>53</v>
      </c>
      <c r="B48" s="433"/>
      <c r="C48" s="79">
        <v>255</v>
      </c>
      <c r="D48" s="55"/>
      <c r="E48" s="434"/>
    </row>
    <row r="49" spans="1:5" ht="18.75">
      <c r="A49" s="436" t="s">
        <v>54</v>
      </c>
      <c r="B49" s="437"/>
      <c r="C49" s="56"/>
      <c r="D49" s="57">
        <f>SUM(D2:D41)</f>
        <v>0</v>
      </c>
      <c r="E49" s="435"/>
    </row>
  </sheetData>
  <sheetProtection selectLockedCells="1" selectUnlockedCells="1"/>
  <mergeCells count="3">
    <mergeCell ref="A48:B48"/>
    <mergeCell ref="E48:E49"/>
    <mergeCell ref="A49:B49"/>
  </mergeCells>
  <pageMargins left="0.25" right="0.25" top="0.5" bottom="0.75" header="0.3" footer="0.3"/>
  <pageSetup scale="58" fitToHeight="0" orientation="landscape" r:id="rId1"/>
  <headerFooter>
    <oddHeader>&amp;C&amp;"-,Bold"&amp;14NC 504 New Scorecard - RRH</oddHeader>
  </headerFooter>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A42C-C8B5-4EAE-88BB-072C55EEB73D}">
  <sheetPr>
    <pageSetUpPr fitToPage="1"/>
  </sheetPr>
  <dimension ref="A1:E46"/>
  <sheetViews>
    <sheetView view="pageLayout" topLeftCell="A37" zoomScaleNormal="90" workbookViewId="0">
      <selection activeCell="A36" sqref="A36:E36"/>
    </sheetView>
  </sheetViews>
  <sheetFormatPr defaultRowHeight="15"/>
  <cols>
    <col min="1" max="1" width="50.5703125" style="45" customWidth="1"/>
    <col min="2" max="2" width="31.42578125" style="9" customWidth="1"/>
    <col min="3" max="3" width="56.7109375" style="9" customWidth="1"/>
    <col min="4" max="4" width="20.140625" style="9" customWidth="1"/>
    <col min="5" max="5" width="65.140625" style="45" customWidth="1"/>
    <col min="6" max="16384" width="9.140625" style="9"/>
  </cols>
  <sheetData>
    <row r="1" spans="1:5" ht="30">
      <c r="A1" s="20" t="s">
        <v>55</v>
      </c>
      <c r="B1" s="21" t="s">
        <v>34</v>
      </c>
      <c r="C1" s="21" t="s">
        <v>35</v>
      </c>
      <c r="D1" s="21" t="s">
        <v>36</v>
      </c>
      <c r="E1" s="21" t="s">
        <v>37</v>
      </c>
    </row>
    <row r="2" spans="1:5" ht="86.25" customHeight="1">
      <c r="A2" s="22" t="s">
        <v>56</v>
      </c>
      <c r="B2" s="23" t="s">
        <v>57</v>
      </c>
      <c r="C2" s="23" t="s">
        <v>61</v>
      </c>
      <c r="D2" s="23"/>
      <c r="E2" s="24"/>
    </row>
    <row r="3" spans="1:5" ht="93.75" customHeight="1">
      <c r="A3" s="25" t="s">
        <v>59</v>
      </c>
      <c r="B3" s="26" t="s">
        <v>60</v>
      </c>
      <c r="C3" s="26" t="s">
        <v>61</v>
      </c>
      <c r="D3" s="26"/>
      <c r="E3" s="27"/>
    </row>
    <row r="4" spans="1:5" ht="89.25" customHeight="1">
      <c r="A4" s="30" t="s">
        <v>62</v>
      </c>
      <c r="B4" s="23" t="s">
        <v>63</v>
      </c>
      <c r="C4" s="23" t="s">
        <v>61</v>
      </c>
      <c r="D4" s="23"/>
      <c r="E4" s="24"/>
    </row>
    <row r="5" spans="1:5" ht="49.5" customHeight="1">
      <c r="A5" s="29" t="s">
        <v>65</v>
      </c>
      <c r="B5" s="26" t="s">
        <v>66</v>
      </c>
      <c r="C5" s="26" t="s">
        <v>67</v>
      </c>
      <c r="D5" s="26"/>
      <c r="E5" s="26"/>
    </row>
    <row r="6" spans="1:5" ht="93" customHeight="1">
      <c r="A6" s="30" t="s">
        <v>68</v>
      </c>
      <c r="B6" s="23" t="s">
        <v>69</v>
      </c>
      <c r="C6" s="23" t="s">
        <v>70</v>
      </c>
      <c r="D6" s="23"/>
      <c r="E6" s="23"/>
    </row>
    <row r="7" spans="1:5" ht="33" customHeight="1">
      <c r="A7" s="20" t="s">
        <v>1</v>
      </c>
      <c r="B7" s="59" t="s">
        <v>34</v>
      </c>
      <c r="C7" s="59" t="s">
        <v>35</v>
      </c>
      <c r="D7" s="59" t="s">
        <v>36</v>
      </c>
      <c r="E7" s="21" t="s">
        <v>37</v>
      </c>
    </row>
    <row r="8" spans="1:5" ht="51.75" customHeight="1">
      <c r="A8" s="31" t="s">
        <v>71</v>
      </c>
      <c r="B8" s="26" t="s">
        <v>125</v>
      </c>
      <c r="C8" s="26" t="s">
        <v>73</v>
      </c>
      <c r="D8" s="26"/>
      <c r="E8" s="27"/>
    </row>
    <row r="9" spans="1:5" ht="51.75" customHeight="1">
      <c r="A9" s="32" t="s">
        <v>74</v>
      </c>
      <c r="B9" s="33" t="s">
        <v>126</v>
      </c>
      <c r="C9" s="18" t="s">
        <v>75</v>
      </c>
      <c r="D9" s="34"/>
      <c r="E9" s="35"/>
    </row>
    <row r="10" spans="1:5" ht="102" customHeight="1">
      <c r="A10" s="31" t="s">
        <v>76</v>
      </c>
      <c r="B10" s="26" t="s">
        <v>127</v>
      </c>
      <c r="C10" s="26" t="s">
        <v>61</v>
      </c>
      <c r="D10" s="26"/>
      <c r="E10" s="42"/>
    </row>
    <row r="11" spans="1:5" ht="99.75" customHeight="1">
      <c r="A11" s="22" t="s">
        <v>77</v>
      </c>
      <c r="B11" s="18" t="s">
        <v>128</v>
      </c>
      <c r="C11" s="18" t="s">
        <v>166</v>
      </c>
      <c r="D11" s="23"/>
      <c r="E11" s="58"/>
    </row>
    <row r="12" spans="1:5" ht="43.15" customHeight="1">
      <c r="A12" s="25" t="s">
        <v>79</v>
      </c>
      <c r="B12" s="26" t="s">
        <v>130</v>
      </c>
      <c r="C12" s="16" t="s">
        <v>75</v>
      </c>
      <c r="D12" s="37">
        <v>0</v>
      </c>
      <c r="E12" s="27"/>
    </row>
    <row r="13" spans="1:5" ht="75.75" customHeight="1">
      <c r="A13" s="30" t="s">
        <v>80</v>
      </c>
      <c r="B13" s="18" t="s">
        <v>131</v>
      </c>
      <c r="C13" s="23" t="s">
        <v>81</v>
      </c>
      <c r="D13" s="23"/>
      <c r="E13" s="58"/>
    </row>
    <row r="14" spans="1:5" ht="51" customHeight="1">
      <c r="A14" s="29" t="s">
        <v>82</v>
      </c>
      <c r="B14" s="16" t="s">
        <v>132</v>
      </c>
      <c r="C14" s="26" t="s">
        <v>73</v>
      </c>
      <c r="D14" s="26"/>
      <c r="E14" s="42"/>
    </row>
    <row r="15" spans="1:5" ht="107.25" customHeight="1">
      <c r="A15" s="22" t="s">
        <v>133</v>
      </c>
      <c r="B15" s="23" t="s">
        <v>85</v>
      </c>
      <c r="C15" s="18" t="s">
        <v>86</v>
      </c>
      <c r="D15" s="23"/>
      <c r="E15" s="24"/>
    </row>
    <row r="16" spans="1:5" ht="31.5" customHeight="1">
      <c r="A16" s="20" t="s">
        <v>87</v>
      </c>
      <c r="B16" s="59" t="s">
        <v>34</v>
      </c>
      <c r="C16" s="59" t="s">
        <v>35</v>
      </c>
      <c r="D16" s="59" t="s">
        <v>36</v>
      </c>
      <c r="E16" s="21" t="s">
        <v>37</v>
      </c>
    </row>
    <row r="17" spans="1:5" s="60" customFormat="1" ht="79.5" customHeight="1">
      <c r="A17" s="31" t="s">
        <v>88</v>
      </c>
      <c r="B17" s="26" t="s">
        <v>134</v>
      </c>
      <c r="C17" s="26" t="s">
        <v>61</v>
      </c>
      <c r="D17" s="26"/>
      <c r="E17" s="27"/>
    </row>
    <row r="18" spans="1:5" s="60" customFormat="1" ht="83.25" customHeight="1">
      <c r="A18" s="30" t="s">
        <v>89</v>
      </c>
      <c r="B18" s="23" t="s">
        <v>135</v>
      </c>
      <c r="C18" s="23" t="s">
        <v>61</v>
      </c>
      <c r="D18" s="23"/>
      <c r="E18" s="24"/>
    </row>
    <row r="19" spans="1:5" s="60" customFormat="1" ht="57" customHeight="1">
      <c r="A19" s="29" t="s">
        <v>90</v>
      </c>
      <c r="B19" s="26" t="s">
        <v>136</v>
      </c>
      <c r="C19" s="26" t="s">
        <v>81</v>
      </c>
      <c r="D19" s="26"/>
      <c r="E19" s="27"/>
    </row>
    <row r="20" spans="1:5" s="60" customFormat="1" ht="57.6" customHeight="1">
      <c r="A20" s="30" t="s">
        <v>91</v>
      </c>
      <c r="B20" s="23" t="s">
        <v>137</v>
      </c>
      <c r="C20" s="23" t="s">
        <v>40</v>
      </c>
      <c r="D20" s="23"/>
      <c r="E20" s="24"/>
    </row>
    <row r="21" spans="1:5" s="60" customFormat="1" ht="57.6" customHeight="1">
      <c r="A21" s="29" t="s">
        <v>93</v>
      </c>
      <c r="B21" s="26" t="s">
        <v>138</v>
      </c>
      <c r="C21" s="26" t="s">
        <v>40</v>
      </c>
      <c r="D21" s="26"/>
      <c r="E21" s="27"/>
    </row>
    <row r="22" spans="1:5" s="60" customFormat="1" ht="57.6" customHeight="1">
      <c r="A22" s="30" t="s">
        <v>94</v>
      </c>
      <c r="B22" s="23" t="s">
        <v>139</v>
      </c>
      <c r="C22" s="23" t="s">
        <v>40</v>
      </c>
      <c r="D22" s="23"/>
      <c r="E22" s="24"/>
    </row>
    <row r="23" spans="1:5" s="60" customFormat="1" ht="57.6" customHeight="1">
      <c r="A23" s="31" t="s">
        <v>96</v>
      </c>
      <c r="B23" s="26" t="s">
        <v>140</v>
      </c>
      <c r="C23" s="26" t="s">
        <v>40</v>
      </c>
      <c r="D23" s="26"/>
      <c r="E23" s="27"/>
    </row>
    <row r="24" spans="1:5" ht="30" customHeight="1">
      <c r="A24" s="20" t="s">
        <v>97</v>
      </c>
      <c r="B24" s="59" t="s">
        <v>34</v>
      </c>
      <c r="C24" s="59" t="s">
        <v>35</v>
      </c>
      <c r="D24" s="21" t="s">
        <v>36</v>
      </c>
      <c r="E24" s="21" t="s">
        <v>37</v>
      </c>
    </row>
    <row r="25" spans="1:5" s="60" customFormat="1" ht="117" customHeight="1">
      <c r="A25" s="22" t="s">
        <v>167</v>
      </c>
      <c r="B25" s="23" t="s">
        <v>168</v>
      </c>
      <c r="C25" s="23" t="s">
        <v>169</v>
      </c>
      <c r="D25" s="23"/>
      <c r="E25" s="58"/>
    </row>
    <row r="26" spans="1:5" s="60" customFormat="1" ht="49.5" customHeight="1">
      <c r="A26" s="17" t="s">
        <v>98</v>
      </c>
      <c r="B26" s="52" t="s">
        <v>170</v>
      </c>
      <c r="C26" s="52" t="s">
        <v>171</v>
      </c>
      <c r="D26" s="53"/>
      <c r="E26" s="54"/>
    </row>
    <row r="27" spans="1:5" s="60" customFormat="1" ht="71.25" customHeight="1">
      <c r="A27" s="30" t="s">
        <v>101</v>
      </c>
      <c r="B27" s="18" t="s">
        <v>143</v>
      </c>
      <c r="C27" s="23" t="s">
        <v>172</v>
      </c>
      <c r="D27" s="23"/>
      <c r="E27" s="58"/>
    </row>
    <row r="28" spans="1:5" s="60" customFormat="1" ht="50.25" customHeight="1">
      <c r="A28" s="31" t="s">
        <v>103</v>
      </c>
      <c r="B28" s="26" t="s">
        <v>144</v>
      </c>
      <c r="C28" s="26" t="s">
        <v>67</v>
      </c>
      <c r="D28" s="26"/>
      <c r="E28" s="44"/>
    </row>
    <row r="29" spans="1:5" s="60" customFormat="1" ht="61.5" customHeight="1">
      <c r="A29" s="22" t="s">
        <v>104</v>
      </c>
      <c r="B29" s="23" t="s">
        <v>145</v>
      </c>
      <c r="C29" s="23" t="s">
        <v>105</v>
      </c>
      <c r="D29" s="23"/>
      <c r="E29" s="43"/>
    </row>
    <row r="30" spans="1:5" s="60" customFormat="1" ht="56.25" customHeight="1">
      <c r="A30" s="31" t="s">
        <v>106</v>
      </c>
      <c r="B30" s="26" t="s">
        <v>146</v>
      </c>
      <c r="C30" s="26" t="s">
        <v>70</v>
      </c>
      <c r="D30" s="26"/>
      <c r="E30" s="44"/>
    </row>
    <row r="31" spans="1:5" ht="29.25" customHeight="1">
      <c r="A31" s="20" t="s">
        <v>107</v>
      </c>
      <c r="B31" s="59" t="s">
        <v>34</v>
      </c>
      <c r="C31" s="59" t="s">
        <v>35</v>
      </c>
      <c r="D31" s="21" t="s">
        <v>36</v>
      </c>
      <c r="E31" s="21" t="s">
        <v>37</v>
      </c>
    </row>
    <row r="32" spans="1:5" ht="39" customHeight="1">
      <c r="A32" s="22" t="s">
        <v>108</v>
      </c>
      <c r="B32" s="23" t="s">
        <v>147</v>
      </c>
      <c r="C32" s="23" t="s">
        <v>109</v>
      </c>
      <c r="D32" s="23"/>
      <c r="E32" s="58"/>
    </row>
    <row r="33" spans="1:5" ht="59.25" customHeight="1">
      <c r="A33" s="31" t="s">
        <v>110</v>
      </c>
      <c r="B33" s="26" t="s">
        <v>148</v>
      </c>
      <c r="C33" s="26" t="s">
        <v>40</v>
      </c>
      <c r="D33" s="26"/>
      <c r="E33" s="27"/>
    </row>
    <row r="34" spans="1:5" ht="51.75" customHeight="1">
      <c r="A34" s="22" t="s">
        <v>111</v>
      </c>
      <c r="B34" s="23" t="s">
        <v>149</v>
      </c>
      <c r="C34" s="23" t="s">
        <v>81</v>
      </c>
      <c r="D34" s="23"/>
      <c r="E34" s="24"/>
    </row>
    <row r="35" spans="1:5" ht="59.25" customHeight="1">
      <c r="A35" s="31" t="s">
        <v>112</v>
      </c>
      <c r="B35" s="26" t="s">
        <v>151</v>
      </c>
      <c r="C35" s="26" t="s">
        <v>81</v>
      </c>
      <c r="D35" s="26"/>
      <c r="E35" s="27"/>
    </row>
    <row r="36" spans="1:5" ht="24.75" customHeight="1">
      <c r="A36" s="20" t="s">
        <v>152</v>
      </c>
      <c r="B36" s="21" t="s">
        <v>34</v>
      </c>
      <c r="C36" s="21" t="s">
        <v>35</v>
      </c>
      <c r="D36" s="21" t="s">
        <v>36</v>
      </c>
      <c r="E36" s="21" t="s">
        <v>37</v>
      </c>
    </row>
    <row r="37" spans="1:5" ht="120" customHeight="1">
      <c r="A37" s="102" t="s">
        <v>173</v>
      </c>
      <c r="B37" s="103" t="s">
        <v>174</v>
      </c>
      <c r="C37" s="103">
        <v>5</v>
      </c>
      <c r="D37" s="23"/>
      <c r="E37" s="24"/>
    </row>
    <row r="38" spans="1:5" ht="145.5" customHeight="1">
      <c r="A38" s="71" t="s">
        <v>175</v>
      </c>
      <c r="B38" s="103" t="s">
        <v>174</v>
      </c>
      <c r="C38" s="103">
        <v>5</v>
      </c>
      <c r="D38" s="26"/>
      <c r="E38" s="27"/>
    </row>
    <row r="39" spans="1:5" ht="93.75" customHeight="1">
      <c r="A39" s="71" t="s">
        <v>176</v>
      </c>
      <c r="B39" s="103" t="s">
        <v>174</v>
      </c>
      <c r="C39" s="103">
        <v>5</v>
      </c>
      <c r="D39" s="23"/>
      <c r="E39" s="24"/>
    </row>
    <row r="40" spans="1:5" ht="129.75" customHeight="1">
      <c r="A40" s="71" t="s">
        <v>177</v>
      </c>
      <c r="B40" s="103" t="s">
        <v>174</v>
      </c>
      <c r="C40" s="103">
        <v>5</v>
      </c>
      <c r="D40" s="26"/>
      <c r="E40" s="27"/>
    </row>
    <row r="41" spans="1:5" ht="101.25" customHeight="1">
      <c r="A41" s="71" t="s">
        <v>178</v>
      </c>
      <c r="B41" s="103" t="s">
        <v>174</v>
      </c>
      <c r="C41" s="103">
        <v>5</v>
      </c>
      <c r="D41" s="23"/>
      <c r="E41" s="24"/>
    </row>
    <row r="42" spans="1:5" ht="101.25" customHeight="1">
      <c r="A42" s="71" t="s">
        <v>179</v>
      </c>
      <c r="B42" s="103" t="s">
        <v>174</v>
      </c>
      <c r="C42" s="103">
        <v>5</v>
      </c>
      <c r="D42" s="23"/>
      <c r="E42" s="24"/>
    </row>
    <row r="43" spans="1:5" ht="101.25" customHeight="1">
      <c r="A43" s="71" t="s">
        <v>180</v>
      </c>
      <c r="B43" s="103" t="s">
        <v>174</v>
      </c>
      <c r="C43" s="103">
        <v>5</v>
      </c>
      <c r="D43" s="23"/>
      <c r="E43" s="24"/>
    </row>
    <row r="44" spans="1:5" ht="120" customHeight="1">
      <c r="A44" s="25" t="s">
        <v>157</v>
      </c>
      <c r="B44" s="26" t="s">
        <v>158</v>
      </c>
      <c r="C44" s="26" t="s">
        <v>81</v>
      </c>
      <c r="D44" s="26"/>
      <c r="E44" s="27"/>
    </row>
    <row r="45" spans="1:5" ht="26.25" customHeight="1">
      <c r="A45" s="432" t="s">
        <v>124</v>
      </c>
      <c r="B45" s="433"/>
      <c r="C45" s="80">
        <v>255</v>
      </c>
      <c r="D45" s="55"/>
      <c r="E45" s="430"/>
    </row>
    <row r="46" spans="1:5" ht="24" customHeight="1">
      <c r="A46" s="431" t="s">
        <v>54</v>
      </c>
      <c r="B46" s="431"/>
      <c r="C46" s="56"/>
      <c r="D46" s="48">
        <f>SUM(D2:D44)</f>
        <v>0</v>
      </c>
      <c r="E46" s="430"/>
    </row>
  </sheetData>
  <sheetProtection selectLockedCells="1" selectUnlockedCells="1"/>
  <mergeCells count="3">
    <mergeCell ref="A45:B45"/>
    <mergeCell ref="E45:E46"/>
    <mergeCell ref="A46:B46"/>
  </mergeCells>
  <pageMargins left="0.7" right="0.7" top="0.75" bottom="0.75" header="0.3" footer="0.3"/>
  <pageSetup scale="54" fitToHeight="0" orientation="landscape" r:id="rId1"/>
  <headerFooter>
    <oddHeader>&amp;C&amp;"-,Bold"&amp;14NC 504 New Scorecard - TH/RRH</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AE293-CD60-40ED-9611-4A14044CAD7A}">
  <sheetPr>
    <pageSetUpPr fitToPage="1"/>
  </sheetPr>
  <dimension ref="A1:E34"/>
  <sheetViews>
    <sheetView view="pageLayout" topLeftCell="A18" zoomScaleNormal="90" workbookViewId="0">
      <selection activeCell="A22" sqref="A22"/>
    </sheetView>
  </sheetViews>
  <sheetFormatPr defaultRowHeight="15"/>
  <cols>
    <col min="1" max="1" width="60.140625" style="45" customWidth="1"/>
    <col min="2" max="2" width="34.85546875" style="51" customWidth="1"/>
    <col min="3" max="3" width="57.140625" style="61" customWidth="1"/>
    <col min="4" max="4" width="19" style="45" customWidth="1"/>
    <col min="5" max="5" width="50.7109375" style="45" customWidth="1"/>
    <col min="6" max="16384" width="9.140625" style="9"/>
  </cols>
  <sheetData>
    <row r="1" spans="1:5" ht="62.25" customHeight="1">
      <c r="A1" s="20" t="s">
        <v>55</v>
      </c>
      <c r="B1" s="21" t="s">
        <v>34</v>
      </c>
      <c r="C1" s="21" t="s">
        <v>35</v>
      </c>
      <c r="D1" s="21" t="s">
        <v>36</v>
      </c>
      <c r="E1" s="21" t="s">
        <v>37</v>
      </c>
    </row>
    <row r="2" spans="1:5" ht="118.5" customHeight="1">
      <c r="A2" s="22" t="s">
        <v>56</v>
      </c>
      <c r="B2" s="23" t="s">
        <v>57</v>
      </c>
      <c r="C2" s="23" t="s">
        <v>61</v>
      </c>
      <c r="D2" s="23"/>
      <c r="E2" s="24"/>
    </row>
    <row r="3" spans="1:5" ht="93" customHeight="1">
      <c r="A3" s="29" t="s">
        <v>59</v>
      </c>
      <c r="B3" s="26" t="s">
        <v>60</v>
      </c>
      <c r="C3" s="26" t="s">
        <v>61</v>
      </c>
      <c r="D3" s="26"/>
      <c r="E3" s="27"/>
    </row>
    <row r="4" spans="1:5" ht="114" customHeight="1">
      <c r="A4" s="30" t="s">
        <v>62</v>
      </c>
      <c r="B4" s="23" t="s">
        <v>63</v>
      </c>
      <c r="C4" s="23" t="s">
        <v>61</v>
      </c>
      <c r="D4" s="23"/>
      <c r="E4" s="24"/>
    </row>
    <row r="5" spans="1:5" ht="49.5" customHeight="1">
      <c r="A5" s="29" t="s">
        <v>65</v>
      </c>
      <c r="B5" s="26" t="s">
        <v>66</v>
      </c>
      <c r="C5" s="26" t="s">
        <v>67</v>
      </c>
      <c r="D5" s="26"/>
      <c r="E5" s="26"/>
    </row>
    <row r="6" spans="1:5" ht="103.5" customHeight="1">
      <c r="A6" s="30" t="s">
        <v>68</v>
      </c>
      <c r="B6" s="23" t="s">
        <v>69</v>
      </c>
      <c r="C6" s="23" t="s">
        <v>181</v>
      </c>
      <c r="D6" s="23"/>
      <c r="E6" s="23"/>
    </row>
    <row r="7" spans="1:5" s="38" customFormat="1" ht="28.9" customHeight="1">
      <c r="A7" s="20" t="s">
        <v>1</v>
      </c>
      <c r="B7" s="21" t="s">
        <v>34</v>
      </c>
      <c r="C7" s="21" t="s">
        <v>35</v>
      </c>
      <c r="D7" s="21" t="s">
        <v>36</v>
      </c>
      <c r="E7" s="21" t="s">
        <v>37</v>
      </c>
    </row>
    <row r="8" spans="1:5" ht="48" customHeight="1">
      <c r="A8" s="31" t="s">
        <v>71</v>
      </c>
      <c r="B8" s="26" t="s">
        <v>125</v>
      </c>
      <c r="C8" s="26" t="s">
        <v>73</v>
      </c>
      <c r="D8" s="26"/>
      <c r="E8" s="27"/>
    </row>
    <row r="9" spans="1:5" ht="48" customHeight="1">
      <c r="A9" s="32" t="s">
        <v>74</v>
      </c>
      <c r="B9" s="33" t="s">
        <v>126</v>
      </c>
      <c r="C9" s="18" t="s">
        <v>75</v>
      </c>
      <c r="D9" s="34"/>
      <c r="E9" s="35"/>
    </row>
    <row r="10" spans="1:5" ht="82.5" customHeight="1">
      <c r="A10" s="31" t="s">
        <v>76</v>
      </c>
      <c r="B10" s="26" t="s">
        <v>127</v>
      </c>
      <c r="C10" s="26" t="s">
        <v>61</v>
      </c>
      <c r="D10" s="26"/>
      <c r="E10" s="42"/>
    </row>
    <row r="11" spans="1:5" s="38" customFormat="1" ht="81.75" customHeight="1">
      <c r="A11" s="22" t="s">
        <v>77</v>
      </c>
      <c r="B11" s="18" t="s">
        <v>128</v>
      </c>
      <c r="C11" s="18" t="s">
        <v>166</v>
      </c>
      <c r="D11" s="23"/>
      <c r="E11" s="58"/>
    </row>
    <row r="12" spans="1:5" ht="56.25" customHeight="1">
      <c r="A12" s="25" t="s">
        <v>79</v>
      </c>
      <c r="B12" s="26" t="s">
        <v>130</v>
      </c>
      <c r="C12" s="16" t="s">
        <v>182</v>
      </c>
      <c r="D12" s="36"/>
      <c r="E12" s="27"/>
    </row>
    <row r="13" spans="1:5" s="38" customFormat="1" ht="40.5" customHeight="1">
      <c r="A13" s="30" t="s">
        <v>183</v>
      </c>
      <c r="B13" s="18" t="s">
        <v>184</v>
      </c>
      <c r="C13" s="23" t="s">
        <v>185</v>
      </c>
      <c r="D13" s="23"/>
      <c r="E13" s="58"/>
    </row>
    <row r="14" spans="1:5" ht="62.25" customHeight="1">
      <c r="A14" s="29" t="s">
        <v>186</v>
      </c>
      <c r="B14" s="16" t="s">
        <v>187</v>
      </c>
      <c r="C14" s="26" t="s">
        <v>185</v>
      </c>
      <c r="D14" s="26"/>
      <c r="E14" s="42"/>
    </row>
    <row r="15" spans="1:5" ht="105" customHeight="1">
      <c r="A15" s="30" t="s">
        <v>188</v>
      </c>
      <c r="B15" s="18" t="s">
        <v>189</v>
      </c>
      <c r="C15" s="23" t="s">
        <v>190</v>
      </c>
      <c r="D15" s="23"/>
      <c r="E15" s="58"/>
    </row>
    <row r="16" spans="1:5" ht="37.5" customHeight="1">
      <c r="A16" s="29" t="s">
        <v>191</v>
      </c>
      <c r="B16" s="16" t="s">
        <v>192</v>
      </c>
      <c r="C16" s="26" t="s">
        <v>185</v>
      </c>
      <c r="D16" s="26"/>
      <c r="E16" s="42"/>
    </row>
    <row r="17" spans="1:5" ht="99" customHeight="1">
      <c r="A17" s="30" t="s">
        <v>193</v>
      </c>
      <c r="B17" s="18" t="s">
        <v>194</v>
      </c>
      <c r="C17" s="23" t="s">
        <v>190</v>
      </c>
      <c r="D17" s="23"/>
      <c r="E17" s="58"/>
    </row>
    <row r="18" spans="1:5" ht="144.75" customHeight="1">
      <c r="A18" s="29" t="s">
        <v>195</v>
      </c>
      <c r="B18" s="16" t="s">
        <v>196</v>
      </c>
      <c r="C18" s="26" t="s">
        <v>185</v>
      </c>
      <c r="D18" s="26"/>
      <c r="E18" s="42"/>
    </row>
    <row r="19" spans="1:5" ht="96.75" customHeight="1">
      <c r="A19" s="22" t="s">
        <v>133</v>
      </c>
      <c r="B19" s="23" t="s">
        <v>85</v>
      </c>
      <c r="C19" s="18" t="s">
        <v>86</v>
      </c>
      <c r="D19" s="23"/>
      <c r="E19" s="24"/>
    </row>
    <row r="20" spans="1:5" ht="30.75" customHeight="1">
      <c r="A20" s="20" t="s">
        <v>107</v>
      </c>
      <c r="B20" s="21" t="s">
        <v>34</v>
      </c>
      <c r="C20" s="59" t="s">
        <v>35</v>
      </c>
      <c r="D20" s="21" t="s">
        <v>36</v>
      </c>
      <c r="E20" s="21" t="s">
        <v>37</v>
      </c>
    </row>
    <row r="21" spans="1:5" ht="39" customHeight="1">
      <c r="A21" s="31" t="s">
        <v>108</v>
      </c>
      <c r="B21" s="26" t="s">
        <v>147</v>
      </c>
      <c r="C21" s="26" t="s">
        <v>109</v>
      </c>
      <c r="D21" s="26"/>
      <c r="E21" s="27"/>
    </row>
    <row r="22" spans="1:5" ht="37.5" customHeight="1">
      <c r="A22" s="22" t="s">
        <v>110</v>
      </c>
      <c r="B22" s="23" t="s">
        <v>148</v>
      </c>
      <c r="C22" s="23" t="s">
        <v>40</v>
      </c>
      <c r="D22" s="23"/>
      <c r="E22" s="24"/>
    </row>
    <row r="23" spans="1:5" ht="58.5" customHeight="1">
      <c r="A23" s="31" t="s">
        <v>111</v>
      </c>
      <c r="B23" s="26" t="s">
        <v>149</v>
      </c>
      <c r="C23" s="26" t="s">
        <v>81</v>
      </c>
      <c r="D23" s="26"/>
      <c r="E23" s="27"/>
    </row>
    <row r="24" spans="1:5" ht="65.25" customHeight="1">
      <c r="A24" s="22" t="s">
        <v>112</v>
      </c>
      <c r="B24" s="23" t="s">
        <v>151</v>
      </c>
      <c r="C24" s="23" t="s">
        <v>81</v>
      </c>
      <c r="D24" s="23"/>
      <c r="E24" s="24"/>
    </row>
    <row r="25" spans="1:5" ht="27" customHeight="1">
      <c r="A25" s="20" t="s">
        <v>152</v>
      </c>
      <c r="B25" s="21" t="s">
        <v>34</v>
      </c>
      <c r="C25" s="21" t="s">
        <v>35</v>
      </c>
      <c r="D25" s="21" t="s">
        <v>36</v>
      </c>
      <c r="E25" s="21" t="s">
        <v>37</v>
      </c>
    </row>
    <row r="26" spans="1:5" ht="75">
      <c r="A26" s="25" t="s">
        <v>153</v>
      </c>
      <c r="B26" s="100" t="s">
        <v>115</v>
      </c>
      <c r="C26" s="26" t="s">
        <v>81</v>
      </c>
      <c r="D26" s="26"/>
      <c r="E26" s="27"/>
    </row>
    <row r="27" spans="1:5" ht="90">
      <c r="A27" s="28" t="s">
        <v>154</v>
      </c>
      <c r="B27" s="100" t="s">
        <v>117</v>
      </c>
      <c r="C27" s="23" t="s">
        <v>81</v>
      </c>
      <c r="D27" s="23"/>
      <c r="E27" s="24"/>
    </row>
    <row r="28" spans="1:5" ht="64.5" customHeight="1">
      <c r="A28" s="25" t="s">
        <v>155</v>
      </c>
      <c r="B28" s="101" t="s">
        <v>119</v>
      </c>
      <c r="C28" s="26" t="s">
        <v>81</v>
      </c>
      <c r="D28" s="26"/>
      <c r="E28" s="27"/>
    </row>
    <row r="29" spans="1:5" ht="75">
      <c r="A29" s="28" t="s">
        <v>120</v>
      </c>
      <c r="B29" s="100" t="s">
        <v>121</v>
      </c>
      <c r="C29" s="23" t="s">
        <v>81</v>
      </c>
      <c r="D29" s="23"/>
      <c r="E29" s="24"/>
    </row>
    <row r="30" spans="1:5" ht="81" customHeight="1">
      <c r="A30" s="25" t="s">
        <v>156</v>
      </c>
      <c r="B30" s="100" t="s">
        <v>123</v>
      </c>
      <c r="C30" s="26" t="s">
        <v>81</v>
      </c>
      <c r="D30" s="26"/>
      <c r="E30" s="27"/>
    </row>
    <row r="31" spans="1:5" ht="90">
      <c r="A31" s="28" t="s">
        <v>157</v>
      </c>
      <c r="B31" s="23" t="s">
        <v>158</v>
      </c>
      <c r="C31" s="23" t="s">
        <v>81</v>
      </c>
      <c r="D31" s="23"/>
      <c r="E31" s="24"/>
    </row>
    <row r="32" spans="1:5" ht="21" customHeight="1">
      <c r="A32" s="429" t="s">
        <v>124</v>
      </c>
      <c r="B32" s="429"/>
      <c r="C32" s="79">
        <v>255</v>
      </c>
      <c r="D32" s="55"/>
      <c r="E32" s="438"/>
    </row>
    <row r="33" spans="1:5" ht="18.75">
      <c r="A33" s="431" t="s">
        <v>54</v>
      </c>
      <c r="B33" s="431"/>
      <c r="C33" s="56"/>
      <c r="D33" s="57">
        <f>SUM(D2:D31)</f>
        <v>0</v>
      </c>
      <c r="E33" s="438"/>
    </row>
    <row r="34" spans="1:5" ht="18.75">
      <c r="A34" s="49"/>
      <c r="B34" s="50"/>
      <c r="C34" s="76"/>
      <c r="D34" s="49"/>
      <c r="E34" s="49"/>
    </row>
  </sheetData>
  <sheetProtection selectLockedCells="1" selectUnlockedCells="1"/>
  <mergeCells count="3">
    <mergeCell ref="A32:B32"/>
    <mergeCell ref="E32:E33"/>
    <mergeCell ref="A33:B33"/>
  </mergeCells>
  <pageMargins left="0.7" right="0.7" top="0.75" bottom="0.75" header="0.3" footer="0.3"/>
  <pageSetup scale="55" fitToHeight="0" orientation="landscape" r:id="rId1"/>
  <headerFooter>
    <oddHeader>&amp;C&amp;"-,Bold"&amp;14NC 504 New Scorecard - SSO-CE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144F-CC01-46FE-8AEE-C5D4AE94442A}">
  <sheetPr>
    <pageSetUpPr fitToPage="1"/>
  </sheetPr>
  <dimension ref="A1:E43"/>
  <sheetViews>
    <sheetView view="pageLayout" topLeftCell="A28" zoomScaleNormal="80" workbookViewId="0">
      <selection activeCell="B28" sqref="B28"/>
    </sheetView>
  </sheetViews>
  <sheetFormatPr defaultRowHeight="15" customHeight="1"/>
  <cols>
    <col min="1" max="1" width="56.85546875" style="45" customWidth="1"/>
    <col min="2" max="2" width="36.85546875" style="64" customWidth="1"/>
    <col min="3" max="3" width="41.85546875" style="64" customWidth="1"/>
    <col min="4" max="4" width="17.5703125" style="51" customWidth="1"/>
    <col min="5" max="5" width="67" style="45" customWidth="1"/>
    <col min="6" max="16384" width="9.140625" style="9"/>
  </cols>
  <sheetData>
    <row r="1" spans="1:5" ht="34.9" customHeight="1">
      <c r="A1" s="20" t="s">
        <v>55</v>
      </c>
      <c r="B1" s="21" t="s">
        <v>34</v>
      </c>
      <c r="C1" s="21" t="s">
        <v>35</v>
      </c>
      <c r="D1" s="21" t="s">
        <v>36</v>
      </c>
      <c r="E1" s="21" t="s">
        <v>37</v>
      </c>
    </row>
    <row r="2" spans="1:5" ht="136.5" customHeight="1">
      <c r="A2" s="22" t="s">
        <v>56</v>
      </c>
      <c r="B2" s="23" t="s">
        <v>57</v>
      </c>
      <c r="C2" s="23" t="s">
        <v>61</v>
      </c>
      <c r="D2" s="23"/>
      <c r="E2" s="24"/>
    </row>
    <row r="3" spans="1:5" ht="129" customHeight="1">
      <c r="A3" s="29" t="s">
        <v>59</v>
      </c>
      <c r="B3" s="26" t="s">
        <v>197</v>
      </c>
      <c r="C3" s="26" t="s">
        <v>61</v>
      </c>
      <c r="D3" s="26"/>
      <c r="E3" s="27"/>
    </row>
    <row r="4" spans="1:5" ht="112.5" customHeight="1">
      <c r="A4" s="30" t="s">
        <v>198</v>
      </c>
      <c r="B4" s="23" t="s">
        <v>63</v>
      </c>
      <c r="C4" s="23" t="s">
        <v>61</v>
      </c>
      <c r="D4" s="23"/>
      <c r="E4" s="24"/>
    </row>
    <row r="5" spans="1:5" ht="57.75" customHeight="1">
      <c r="A5" s="29" t="s">
        <v>65</v>
      </c>
      <c r="B5" s="26" t="s">
        <v>66</v>
      </c>
      <c r="C5" s="26" t="s">
        <v>67</v>
      </c>
      <c r="D5" s="26"/>
      <c r="E5" s="26"/>
    </row>
    <row r="6" spans="1:5" s="63" customFormat="1" ht="116.25" customHeight="1">
      <c r="A6" s="30" t="s">
        <v>68</v>
      </c>
      <c r="B6" s="23" t="s">
        <v>69</v>
      </c>
      <c r="C6" s="23" t="s">
        <v>181</v>
      </c>
      <c r="D6" s="23"/>
      <c r="E6" s="23"/>
    </row>
    <row r="7" spans="1:5" ht="31.5" customHeight="1">
      <c r="A7" s="20" t="s">
        <v>1</v>
      </c>
      <c r="B7" s="21" t="s">
        <v>34</v>
      </c>
      <c r="C7" s="21" t="s">
        <v>35</v>
      </c>
      <c r="D7" s="62" t="s">
        <v>36</v>
      </c>
      <c r="E7" s="21" t="s">
        <v>37</v>
      </c>
    </row>
    <row r="8" spans="1:5" ht="55.5" customHeight="1">
      <c r="A8" s="31" t="s">
        <v>71</v>
      </c>
      <c r="B8" s="26" t="s">
        <v>125</v>
      </c>
      <c r="C8" s="26" t="s">
        <v>73</v>
      </c>
      <c r="D8" s="26"/>
      <c r="E8" s="27"/>
    </row>
    <row r="9" spans="1:5" ht="55.5" customHeight="1">
      <c r="A9" s="32" t="s">
        <v>74</v>
      </c>
      <c r="B9" s="33" t="s">
        <v>126</v>
      </c>
      <c r="C9" s="18" t="s">
        <v>75</v>
      </c>
      <c r="D9" s="34"/>
      <c r="E9" s="35"/>
    </row>
    <row r="10" spans="1:5" ht="132.75" customHeight="1">
      <c r="A10" s="31" t="s">
        <v>76</v>
      </c>
      <c r="B10" s="26" t="s">
        <v>127</v>
      </c>
      <c r="C10" s="26" t="s">
        <v>61</v>
      </c>
      <c r="D10" s="26"/>
      <c r="E10" s="27"/>
    </row>
    <row r="11" spans="1:5" ht="106.5" customHeight="1">
      <c r="A11" s="22" t="s">
        <v>77</v>
      </c>
      <c r="B11" s="18" t="s">
        <v>128</v>
      </c>
      <c r="C11" s="18" t="s">
        <v>199</v>
      </c>
      <c r="D11" s="23"/>
      <c r="E11" s="24"/>
    </row>
    <row r="12" spans="1:5" ht="48.75" customHeight="1">
      <c r="A12" s="25" t="s">
        <v>200</v>
      </c>
      <c r="B12" s="26" t="s">
        <v>201</v>
      </c>
      <c r="C12" s="26" t="s">
        <v>185</v>
      </c>
      <c r="D12" s="26"/>
      <c r="E12" s="27"/>
    </row>
    <row r="13" spans="1:5" ht="80.25" customHeight="1">
      <c r="A13" s="28" t="s">
        <v>202</v>
      </c>
      <c r="B13" s="23" t="s">
        <v>203</v>
      </c>
      <c r="C13" s="23" t="s">
        <v>204</v>
      </c>
      <c r="D13" s="23"/>
      <c r="E13" s="24"/>
    </row>
    <row r="14" spans="1:5" ht="46.5" customHeight="1">
      <c r="A14" s="29" t="s">
        <v>205</v>
      </c>
      <c r="B14" s="16" t="s">
        <v>206</v>
      </c>
      <c r="C14" s="26" t="s">
        <v>185</v>
      </c>
      <c r="D14" s="26"/>
      <c r="E14" s="27"/>
    </row>
    <row r="15" spans="1:5" ht="42" customHeight="1">
      <c r="A15" s="22" t="s">
        <v>207</v>
      </c>
      <c r="B15" s="23" t="s">
        <v>208</v>
      </c>
      <c r="C15" s="23" t="s">
        <v>185</v>
      </c>
      <c r="D15" s="23"/>
      <c r="E15" s="24"/>
    </row>
    <row r="16" spans="1:5" ht="148.5" customHeight="1">
      <c r="A16" s="31" t="s">
        <v>133</v>
      </c>
      <c r="B16" s="26" t="s">
        <v>85</v>
      </c>
      <c r="C16" s="16" t="s">
        <v>86</v>
      </c>
      <c r="D16" s="26"/>
      <c r="E16" s="27"/>
    </row>
    <row r="17" spans="1:5" ht="41.25" customHeight="1">
      <c r="A17" s="20" t="s">
        <v>209</v>
      </c>
      <c r="B17" s="21" t="s">
        <v>34</v>
      </c>
      <c r="C17" s="21" t="s">
        <v>35</v>
      </c>
      <c r="D17" s="62" t="s">
        <v>36</v>
      </c>
      <c r="E17" s="21" t="s">
        <v>37</v>
      </c>
    </row>
    <row r="18" spans="1:5" ht="53.25" customHeight="1">
      <c r="A18" s="22" t="s">
        <v>210</v>
      </c>
      <c r="B18" s="23" t="s">
        <v>134</v>
      </c>
      <c r="C18" s="23" t="s">
        <v>185</v>
      </c>
      <c r="D18" s="23"/>
      <c r="E18" s="24"/>
    </row>
    <row r="19" spans="1:5" ht="44.25" customHeight="1">
      <c r="A19" s="29" t="s">
        <v>211</v>
      </c>
      <c r="B19" s="26" t="s">
        <v>135</v>
      </c>
      <c r="C19" s="26" t="s">
        <v>185</v>
      </c>
      <c r="D19" s="26"/>
      <c r="E19" s="27"/>
    </row>
    <row r="20" spans="1:5" ht="61.5" customHeight="1">
      <c r="A20" s="30" t="s">
        <v>212</v>
      </c>
      <c r="B20" s="23" t="s">
        <v>213</v>
      </c>
      <c r="C20" s="23" t="s">
        <v>185</v>
      </c>
      <c r="D20" s="23"/>
      <c r="E20" s="24"/>
    </row>
    <row r="21" spans="1:5" ht="35.25" customHeight="1">
      <c r="A21" s="20" t="s">
        <v>107</v>
      </c>
      <c r="B21" s="21" t="s">
        <v>34</v>
      </c>
      <c r="C21" s="21" t="s">
        <v>35</v>
      </c>
      <c r="D21" s="21"/>
      <c r="E21" s="21" t="s">
        <v>37</v>
      </c>
    </row>
    <row r="22" spans="1:5" s="63" customFormat="1" ht="53.25" customHeight="1">
      <c r="A22" s="31" t="s">
        <v>108</v>
      </c>
      <c r="B22" s="26" t="s">
        <v>147</v>
      </c>
      <c r="C22" s="26" t="s">
        <v>109</v>
      </c>
      <c r="D22" s="26"/>
      <c r="E22" s="27"/>
    </row>
    <row r="23" spans="1:5" ht="55.5" customHeight="1">
      <c r="A23" s="22" t="s">
        <v>110</v>
      </c>
      <c r="B23" s="23" t="s">
        <v>148</v>
      </c>
      <c r="C23" s="23" t="s">
        <v>40</v>
      </c>
      <c r="D23" s="23"/>
      <c r="E23" s="24"/>
    </row>
    <row r="24" spans="1:5" ht="64.5" customHeight="1">
      <c r="A24" s="31" t="s">
        <v>111</v>
      </c>
      <c r="B24" s="26" t="s">
        <v>149</v>
      </c>
      <c r="C24" s="26" t="s">
        <v>81</v>
      </c>
      <c r="D24" s="26"/>
      <c r="E24" s="27"/>
    </row>
    <row r="25" spans="1:5" ht="58.5" customHeight="1">
      <c r="A25" s="136" t="s">
        <v>112</v>
      </c>
      <c r="B25" s="128" t="s">
        <v>151</v>
      </c>
      <c r="C25" s="128" t="s">
        <v>81</v>
      </c>
      <c r="D25" s="128"/>
      <c r="E25" s="24"/>
    </row>
    <row r="26" spans="1:5" s="38" customFormat="1" ht="58.5" customHeight="1">
      <c r="A26" s="132" t="s">
        <v>214</v>
      </c>
      <c r="B26" s="134"/>
      <c r="C26" s="130"/>
      <c r="D26" s="130"/>
      <c r="E26" s="123"/>
    </row>
    <row r="27" spans="1:5" s="124" customFormat="1" ht="58.5" customHeight="1">
      <c r="A27" s="133" t="s">
        <v>215</v>
      </c>
      <c r="B27" s="135"/>
      <c r="C27" s="131"/>
      <c r="D27" s="131"/>
      <c r="E27" s="108"/>
    </row>
    <row r="28" spans="1:5" s="38" customFormat="1" ht="58.5" customHeight="1">
      <c r="A28" s="133" t="s">
        <v>216</v>
      </c>
      <c r="B28" s="134"/>
      <c r="C28" s="130"/>
      <c r="D28" s="130"/>
      <c r="E28" s="123"/>
    </row>
    <row r="29" spans="1:5" s="124" customFormat="1" ht="58.5" customHeight="1">
      <c r="A29" s="126" t="s">
        <v>217</v>
      </c>
      <c r="B29" s="131"/>
      <c r="C29" s="131"/>
      <c r="D29" s="131"/>
      <c r="E29" s="108"/>
    </row>
    <row r="30" spans="1:5" s="38" customFormat="1" ht="58.5" customHeight="1">
      <c r="A30" s="127" t="s">
        <v>112</v>
      </c>
      <c r="B30" s="129" t="s">
        <v>151</v>
      </c>
      <c r="C30" s="129" t="s">
        <v>81</v>
      </c>
      <c r="D30" s="129"/>
      <c r="E30" s="125"/>
    </row>
    <row r="31" spans="1:5" ht="58.5" customHeight="1">
      <c r="A31" s="22"/>
      <c r="B31" s="23"/>
      <c r="C31" s="23"/>
      <c r="D31" s="122"/>
      <c r="E31" s="24"/>
    </row>
    <row r="32" spans="1:5" s="114" customFormat="1" ht="36" customHeight="1">
      <c r="A32" s="111" t="s">
        <v>152</v>
      </c>
      <c r="B32" s="112" t="s">
        <v>34</v>
      </c>
      <c r="C32" s="112" t="s">
        <v>35</v>
      </c>
      <c r="D32" s="113" t="s">
        <v>36</v>
      </c>
      <c r="E32" s="112" t="s">
        <v>37</v>
      </c>
    </row>
    <row r="33" spans="1:5" s="114" customFormat="1" ht="133.5" customHeight="1">
      <c r="A33" s="115" t="s">
        <v>218</v>
      </c>
      <c r="B33" s="116" t="s">
        <v>115</v>
      </c>
      <c r="C33" s="116" t="s">
        <v>81</v>
      </c>
      <c r="D33" s="116"/>
      <c r="E33" s="117"/>
    </row>
    <row r="34" spans="1:5" s="114" customFormat="1" ht="133.5" customHeight="1">
      <c r="A34" s="118" t="s">
        <v>219</v>
      </c>
      <c r="B34" s="119" t="s">
        <v>117</v>
      </c>
      <c r="C34" s="119" t="s">
        <v>81</v>
      </c>
      <c r="D34" s="119"/>
      <c r="E34" s="120"/>
    </row>
    <row r="35" spans="1:5" s="114" customFormat="1" ht="74.25" customHeight="1">
      <c r="A35" s="115" t="s">
        <v>220</v>
      </c>
      <c r="B35" s="121" t="s">
        <v>119</v>
      </c>
      <c r="C35" s="116" t="s">
        <v>81</v>
      </c>
      <c r="D35" s="116"/>
      <c r="E35" s="117"/>
    </row>
    <row r="36" spans="1:5" s="114" customFormat="1" ht="112.5" customHeight="1">
      <c r="A36" s="118" t="s">
        <v>221</v>
      </c>
      <c r="B36" s="119" t="s">
        <v>121</v>
      </c>
      <c r="C36" s="119" t="s">
        <v>81</v>
      </c>
      <c r="D36" s="119"/>
      <c r="E36" s="120"/>
    </row>
    <row r="37" spans="1:5" s="114" customFormat="1" ht="95.25" customHeight="1">
      <c r="A37" s="115" t="s">
        <v>222</v>
      </c>
      <c r="B37" s="116" t="s">
        <v>123</v>
      </c>
      <c r="C37" s="116" t="s">
        <v>81</v>
      </c>
      <c r="D37" s="116"/>
      <c r="E37" s="117"/>
    </row>
    <row r="38" spans="1:5" s="114" customFormat="1" ht="123" customHeight="1">
      <c r="A38" s="118" t="s">
        <v>223</v>
      </c>
      <c r="B38" s="119" t="s">
        <v>158</v>
      </c>
      <c r="C38" s="119" t="s">
        <v>81</v>
      </c>
      <c r="D38" s="119"/>
      <c r="E38" s="120"/>
    </row>
    <row r="39" spans="1:5" ht="37.5" customHeight="1">
      <c r="A39" s="439" t="s">
        <v>124</v>
      </c>
      <c r="B39" s="439"/>
      <c r="C39" s="78">
        <v>255</v>
      </c>
      <c r="D39" s="416"/>
      <c r="E39" s="430"/>
    </row>
    <row r="40" spans="1:5" ht="34.5" customHeight="1">
      <c r="A40" s="440" t="s">
        <v>224</v>
      </c>
      <c r="B40" s="440"/>
      <c r="C40" s="75"/>
      <c r="D40" s="77">
        <f>SUM(D2:D38)</f>
        <v>0</v>
      </c>
      <c r="E40" s="430"/>
    </row>
    <row r="43" spans="1:5" ht="30" customHeight="1"/>
  </sheetData>
  <sheetProtection selectLockedCells="1" selectUnlockedCells="1"/>
  <mergeCells count="3">
    <mergeCell ref="A39:B39"/>
    <mergeCell ref="E39:E40"/>
    <mergeCell ref="A40:B40"/>
  </mergeCells>
  <pageMargins left="0.7" right="0.7" top="0.75" bottom="0.75" header="0.3" footer="0.3"/>
  <pageSetup scale="55" fitToHeight="0" orientation="landscape" r:id="rId1"/>
  <headerFooter>
    <oddHeader>&amp;C&amp;"-,Bold"&amp;14NC 504 New Scorecard - HMIS</oddHeader>
  </headerFooter>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6AB8-5B72-4EA9-91A7-82BB87AF071E}">
  <dimension ref="A1:E11"/>
  <sheetViews>
    <sheetView topLeftCell="A7" workbookViewId="0">
      <selection activeCell="D9" sqref="D9"/>
    </sheetView>
  </sheetViews>
  <sheetFormatPr defaultRowHeight="15"/>
  <cols>
    <col min="1" max="1" width="51.85546875" customWidth="1"/>
    <col min="2" max="2" width="37.42578125" customWidth="1"/>
    <col min="3" max="3" width="44.85546875" customWidth="1"/>
    <col min="4" max="4" width="34.85546875" customWidth="1"/>
    <col min="5" max="5" width="44.7109375" customWidth="1"/>
  </cols>
  <sheetData>
    <row r="1" spans="1:5" s="73" customFormat="1" ht="60">
      <c r="A1" s="322" t="s">
        <v>225</v>
      </c>
      <c r="B1" s="322" t="s">
        <v>34</v>
      </c>
      <c r="C1" s="322" t="s">
        <v>226</v>
      </c>
      <c r="D1" s="322" t="s">
        <v>36</v>
      </c>
      <c r="E1" s="322" t="s">
        <v>37</v>
      </c>
    </row>
    <row r="2" spans="1:5" ht="60">
      <c r="A2" s="138" t="s">
        <v>227</v>
      </c>
      <c r="B2" s="105" t="s">
        <v>228</v>
      </c>
      <c r="C2" s="168" t="s">
        <v>229</v>
      </c>
      <c r="D2" s="145">
        <v>10</v>
      </c>
      <c r="E2" s="110"/>
    </row>
    <row r="3" spans="1:5" ht="30">
      <c r="A3" s="138" t="s">
        <v>230</v>
      </c>
      <c r="B3" s="106" t="s">
        <v>231</v>
      </c>
      <c r="C3" s="168" t="s">
        <v>229</v>
      </c>
      <c r="D3" s="145">
        <v>10</v>
      </c>
      <c r="E3" s="110"/>
    </row>
    <row r="4" spans="1:5" ht="30">
      <c r="A4" s="137" t="s">
        <v>232</v>
      </c>
      <c r="B4" s="106" t="s">
        <v>233</v>
      </c>
      <c r="C4" s="168" t="s">
        <v>229</v>
      </c>
      <c r="D4" s="145">
        <v>10</v>
      </c>
      <c r="E4" s="110"/>
    </row>
    <row r="5" spans="1:5" s="123" customFormat="1" ht="30">
      <c r="A5" s="328" t="s">
        <v>234</v>
      </c>
      <c r="B5" s="325" t="s">
        <v>235</v>
      </c>
      <c r="C5" s="168" t="s">
        <v>229</v>
      </c>
      <c r="D5" s="325">
        <v>10</v>
      </c>
      <c r="E5" s="326"/>
    </row>
    <row r="6" spans="1:5" s="123" customFormat="1" ht="45">
      <c r="A6" s="354" t="s">
        <v>236</v>
      </c>
      <c r="B6" s="355" t="s">
        <v>235</v>
      </c>
      <c r="C6" s="356" t="s">
        <v>229</v>
      </c>
      <c r="D6" s="355">
        <v>10</v>
      </c>
      <c r="E6" s="357"/>
    </row>
    <row r="7" spans="1:5" ht="120">
      <c r="A7" s="197" t="s">
        <v>237</v>
      </c>
      <c r="B7" s="198" t="s">
        <v>235</v>
      </c>
      <c r="C7" s="183" t="s">
        <v>229</v>
      </c>
      <c r="D7" s="198">
        <v>10</v>
      </c>
      <c r="E7" s="199"/>
    </row>
    <row r="8" spans="1:5" ht="30">
      <c r="A8" s="147" t="s">
        <v>238</v>
      </c>
      <c r="B8" s="168" t="s">
        <v>239</v>
      </c>
      <c r="C8" s="180" t="s">
        <v>240</v>
      </c>
      <c r="D8" s="160"/>
      <c r="E8" s="110"/>
    </row>
    <row r="9" spans="1:5" ht="75">
      <c r="A9" s="415" t="s">
        <v>241</v>
      </c>
      <c r="B9" s="264" t="s">
        <v>239</v>
      </c>
      <c r="C9" s="264" t="s">
        <v>229</v>
      </c>
      <c r="D9" s="259">
        <v>10</v>
      </c>
      <c r="E9" s="110"/>
    </row>
    <row r="10" spans="1:5" ht="18.75">
      <c r="A10" s="441" t="s">
        <v>242</v>
      </c>
      <c r="B10" s="441"/>
      <c r="C10" s="196">
        <v>70</v>
      </c>
      <c r="D10" s="109"/>
      <c r="E10" s="110"/>
    </row>
    <row r="11" spans="1:5" ht="72" customHeight="1">
      <c r="A11" s="442" t="s">
        <v>243</v>
      </c>
      <c r="B11" s="442"/>
      <c r="C11" s="139" t="s">
        <v>244</v>
      </c>
      <c r="D11" s="367">
        <f>SUM(D2:D9)</f>
        <v>70</v>
      </c>
      <c r="E11" s="110"/>
    </row>
  </sheetData>
  <mergeCells count="2">
    <mergeCell ref="A10:B10"/>
    <mergeCell ref="A11: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A2D2-8C59-4791-A140-CEDCEE1BFFFB}">
  <dimension ref="A1:E22"/>
  <sheetViews>
    <sheetView topLeftCell="A18" zoomScale="90" zoomScaleNormal="90" workbookViewId="0">
      <selection activeCell="D5" sqref="D5"/>
    </sheetView>
  </sheetViews>
  <sheetFormatPr defaultRowHeight="15"/>
  <cols>
    <col min="1" max="1" width="46.5703125" customWidth="1"/>
    <col min="2" max="2" width="41" customWidth="1"/>
    <col min="3" max="3" width="36.140625" customWidth="1"/>
    <col min="4" max="4" width="41.7109375" customWidth="1"/>
    <col min="5" max="5" width="37.7109375" customWidth="1"/>
  </cols>
  <sheetData>
    <row r="1" spans="1:5" ht="29.25" customHeight="1">
      <c r="A1" s="331" t="s">
        <v>245</v>
      </c>
      <c r="B1" s="251" t="s">
        <v>34</v>
      </c>
      <c r="C1" s="251" t="s">
        <v>35</v>
      </c>
      <c r="D1" s="251" t="s">
        <v>36</v>
      </c>
      <c r="E1" s="251" t="s">
        <v>37</v>
      </c>
    </row>
    <row r="2" spans="1:5" ht="30">
      <c r="A2" s="137" t="s">
        <v>246</v>
      </c>
      <c r="B2" s="145" t="s">
        <v>235</v>
      </c>
      <c r="C2" s="181" t="s">
        <v>40</v>
      </c>
      <c r="D2" s="145">
        <v>5</v>
      </c>
      <c r="E2" s="110"/>
    </row>
    <row r="3" spans="1:5" ht="108" customHeight="1">
      <c r="A3" s="392" t="s">
        <v>247</v>
      </c>
      <c r="B3" s="145" t="s">
        <v>235</v>
      </c>
      <c r="C3" s="181" t="s">
        <v>40</v>
      </c>
      <c r="D3" s="145">
        <v>5</v>
      </c>
      <c r="E3" s="110"/>
    </row>
    <row r="4" spans="1:5" ht="81" customHeight="1">
      <c r="A4" s="392" t="s">
        <v>248</v>
      </c>
      <c r="B4" s="145" t="s">
        <v>235</v>
      </c>
      <c r="C4" s="181" t="s">
        <v>40</v>
      </c>
      <c r="D4" s="145">
        <v>5</v>
      </c>
      <c r="E4" s="110"/>
    </row>
    <row r="5" spans="1:5" ht="85.5" customHeight="1">
      <c r="A5" s="406" t="s">
        <v>249</v>
      </c>
      <c r="B5" s="145" t="s">
        <v>235</v>
      </c>
      <c r="C5" s="168" t="s">
        <v>40</v>
      </c>
      <c r="D5" s="145">
        <v>5</v>
      </c>
      <c r="E5" s="110"/>
    </row>
    <row r="6" spans="1:5" ht="64.5" customHeight="1">
      <c r="A6" s="414" t="s">
        <v>250</v>
      </c>
      <c r="B6" s="259" t="s">
        <v>235</v>
      </c>
      <c r="C6" s="293" t="s">
        <v>75</v>
      </c>
      <c r="D6" s="407" t="s">
        <v>244</v>
      </c>
      <c r="E6" s="110"/>
    </row>
    <row r="7" spans="1:5" ht="18.75">
      <c r="A7" s="443" t="s">
        <v>251</v>
      </c>
      <c r="B7" s="443"/>
      <c r="C7" s="404">
        <v>20</v>
      </c>
      <c r="D7" s="405"/>
      <c r="E7" s="199"/>
    </row>
    <row r="8" spans="1:5" ht="18.75">
      <c r="A8" s="444" t="s">
        <v>252</v>
      </c>
      <c r="B8" s="444"/>
      <c r="C8" s="139" t="s">
        <v>244</v>
      </c>
      <c r="D8" s="300">
        <f>SUM(D2:D5)</f>
        <v>20</v>
      </c>
      <c r="E8" s="110"/>
    </row>
    <row r="9" spans="1:5" ht="27.75" customHeight="1">
      <c r="A9" s="352" t="s">
        <v>253</v>
      </c>
      <c r="B9" s="353" t="s">
        <v>34</v>
      </c>
      <c r="C9" s="353" t="s">
        <v>35</v>
      </c>
      <c r="D9" s="353" t="s">
        <v>36</v>
      </c>
      <c r="E9" s="353" t="s">
        <v>37</v>
      </c>
    </row>
    <row r="10" spans="1:5" s="123" customFormat="1" ht="45">
      <c r="A10" s="344" t="s">
        <v>254</v>
      </c>
      <c r="B10" s="345" t="s">
        <v>255</v>
      </c>
      <c r="C10" s="181" t="s">
        <v>256</v>
      </c>
      <c r="D10" s="181">
        <v>20</v>
      </c>
      <c r="E10" s="182"/>
    </row>
    <row r="11" spans="1:5" ht="30">
      <c r="A11" s="186" t="s">
        <v>257</v>
      </c>
      <c r="B11" s="286" t="s">
        <v>258</v>
      </c>
      <c r="C11" s="181" t="s">
        <v>259</v>
      </c>
      <c r="D11" s="211">
        <v>20</v>
      </c>
      <c r="E11" s="182"/>
    </row>
    <row r="12" spans="1:5" s="123" customFormat="1" ht="45">
      <c r="A12" s="343" t="s">
        <v>260</v>
      </c>
      <c r="B12" s="286" t="s">
        <v>258</v>
      </c>
      <c r="C12" s="181" t="s">
        <v>81</v>
      </c>
      <c r="D12" s="346">
        <v>20</v>
      </c>
      <c r="E12" s="182"/>
    </row>
    <row r="13" spans="1:5" ht="18.75">
      <c r="A13" s="445" t="s">
        <v>251</v>
      </c>
      <c r="B13" s="446"/>
      <c r="C13" s="270">
        <v>60</v>
      </c>
      <c r="D13" s="141"/>
      <c r="E13" s="142"/>
    </row>
    <row r="14" spans="1:5" ht="18.75">
      <c r="A14" s="447" t="s">
        <v>252</v>
      </c>
      <c r="B14" s="448"/>
      <c r="C14" s="140" t="s">
        <v>244</v>
      </c>
      <c r="D14" s="323">
        <f>SUM(D10:D12)</f>
        <v>60</v>
      </c>
      <c r="E14" s="142"/>
    </row>
    <row r="15" spans="1:5" ht="25.5" customHeight="1">
      <c r="A15" s="341" t="s">
        <v>261</v>
      </c>
      <c r="B15" s="239" t="s">
        <v>34</v>
      </c>
      <c r="C15" s="239" t="s">
        <v>35</v>
      </c>
      <c r="D15" s="239" t="s">
        <v>36</v>
      </c>
      <c r="E15" s="239" t="s">
        <v>37</v>
      </c>
    </row>
    <row r="16" spans="1:5" s="123" customFormat="1" ht="123" customHeight="1">
      <c r="A16" s="186" t="s">
        <v>262</v>
      </c>
      <c r="B16" s="380" t="s">
        <v>115</v>
      </c>
      <c r="C16" s="166" t="s">
        <v>81</v>
      </c>
      <c r="D16" s="151">
        <v>10</v>
      </c>
      <c r="E16" s="187"/>
    </row>
    <row r="17" spans="1:5" ht="136.5" customHeight="1">
      <c r="A17" s="138" t="s">
        <v>263</v>
      </c>
      <c r="B17" s="381" t="s">
        <v>117</v>
      </c>
      <c r="C17" s="166" t="s">
        <v>81</v>
      </c>
      <c r="D17" s="151">
        <v>10</v>
      </c>
      <c r="E17" s="187"/>
    </row>
    <row r="18" spans="1:5" ht="102" customHeight="1">
      <c r="A18" s="138" t="s">
        <v>264</v>
      </c>
      <c r="B18" s="381" t="s">
        <v>265</v>
      </c>
      <c r="C18" s="166" t="s">
        <v>81</v>
      </c>
      <c r="D18" s="26">
        <v>10</v>
      </c>
      <c r="E18" s="117"/>
    </row>
    <row r="19" spans="1:5" ht="18.75" customHeight="1">
      <c r="A19" s="445" t="s">
        <v>251</v>
      </c>
      <c r="B19" s="446"/>
      <c r="C19" s="270">
        <v>30</v>
      </c>
      <c r="D19" s="141"/>
      <c r="E19" s="142"/>
    </row>
    <row r="20" spans="1:5" ht="17.25" customHeight="1">
      <c r="A20" s="447" t="s">
        <v>252</v>
      </c>
      <c r="B20" s="448"/>
      <c r="C20" s="140" t="s">
        <v>244</v>
      </c>
      <c r="D20" s="323">
        <f>SUM(D16:D18)</f>
        <v>30</v>
      </c>
      <c r="E20" s="142"/>
    </row>
    <row r="21" spans="1:5" ht="18.75">
      <c r="A21" s="445" t="s">
        <v>124</v>
      </c>
      <c r="B21" s="446"/>
      <c r="C21" s="270">
        <f>SUM(C13,C7,C19)</f>
        <v>110</v>
      </c>
      <c r="D21" s="143" t="s">
        <v>244</v>
      </c>
      <c r="E21" s="449" t="s">
        <v>244</v>
      </c>
    </row>
    <row r="22" spans="1:5" ht="18.75">
      <c r="A22" s="447" t="s">
        <v>54</v>
      </c>
      <c r="B22" s="448"/>
      <c r="C22" s="140" t="s">
        <v>244</v>
      </c>
      <c r="D22" s="323">
        <f>SUM(D8,D14, D20)</f>
        <v>110</v>
      </c>
      <c r="E22" s="450"/>
    </row>
  </sheetData>
  <mergeCells count="9">
    <mergeCell ref="A7:B7"/>
    <mergeCell ref="A8:B8"/>
    <mergeCell ref="A13:B13"/>
    <mergeCell ref="A14:B14"/>
    <mergeCell ref="E21:E22"/>
    <mergeCell ref="A21:B21"/>
    <mergeCell ref="A22:B22"/>
    <mergeCell ref="A19:B19"/>
    <mergeCell ref="A20: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830487def37fc835410561795b598481">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436fe4b0b56664e1c2a41be853ac6f71"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Props1.xml><?xml version="1.0" encoding="utf-8"?>
<ds:datastoreItem xmlns:ds="http://schemas.openxmlformats.org/officeDocument/2006/customXml" ds:itemID="{B5DF3ED3-7C1A-4D0C-8E45-F3E2E19749F9}"/>
</file>

<file path=customXml/itemProps2.xml><?xml version="1.0" encoding="utf-8"?>
<ds:datastoreItem xmlns:ds="http://schemas.openxmlformats.org/officeDocument/2006/customXml" ds:itemID="{9440474A-59D0-4CDC-9679-459329994179}"/>
</file>

<file path=customXml/itemProps3.xml><?xml version="1.0" encoding="utf-8"?>
<ds:datastoreItem xmlns:ds="http://schemas.openxmlformats.org/officeDocument/2006/customXml" ds:itemID="{4296D869-0FFC-4E67-90EB-C21AFAFF51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Cheri Neal</cp:lastModifiedBy>
  <cp:revision/>
  <dcterms:created xsi:type="dcterms:W3CDTF">2024-06-12T20:26:56Z</dcterms:created>
  <dcterms:modified xsi:type="dcterms:W3CDTF">2026-06-15T16:47:07Z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